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Buget 2014" sheetId="1" r:id="rId1"/>
  </sheets>
  <externalReferences>
    <externalReference r:id="rId2"/>
  </externalReferences>
  <definedNames>
    <definedName name="_xlnm.Print_Area" localSheetId="0">'Buget 2014'!$A$1:$P$139</definedName>
  </definedNames>
  <calcPr calcId="145621"/>
</workbook>
</file>

<file path=xl/calcChain.xml><?xml version="1.0" encoding="utf-8"?>
<calcChain xmlns="http://schemas.openxmlformats.org/spreadsheetml/2006/main">
  <c r="L30" i="1" l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29" i="1"/>
  <c r="L15" i="1"/>
  <c r="L16" i="1"/>
  <c r="L17" i="1"/>
  <c r="L18" i="1"/>
  <c r="L19" i="1"/>
  <c r="L20" i="1"/>
  <c r="O139" i="1" l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F129" i="1"/>
  <c r="AA129" i="1" s="1"/>
  <c r="E129" i="1"/>
  <c r="V129" i="1" s="1"/>
  <c r="D129" i="1"/>
  <c r="U129" i="1" s="1"/>
  <c r="C129" i="1"/>
  <c r="O118" i="1"/>
  <c r="N118" i="1"/>
  <c r="F118" i="1"/>
  <c r="AA118" i="1" s="1"/>
  <c r="E118" i="1"/>
  <c r="V118" i="1" s="1"/>
  <c r="D118" i="1"/>
  <c r="U118" i="1" s="1"/>
  <c r="C118" i="1"/>
  <c r="O107" i="1"/>
  <c r="N107" i="1"/>
  <c r="F107" i="1"/>
  <c r="AA107" i="1" s="1"/>
  <c r="E107" i="1"/>
  <c r="V107" i="1" s="1"/>
  <c r="D107" i="1"/>
  <c r="U107" i="1" s="1"/>
  <c r="C107" i="1"/>
  <c r="O97" i="1"/>
  <c r="N97" i="1"/>
  <c r="O96" i="1"/>
  <c r="N96" i="1"/>
  <c r="F96" i="1"/>
  <c r="AA96" i="1" s="1"/>
  <c r="E96" i="1"/>
  <c r="V96" i="1" s="1"/>
  <c r="D96" i="1"/>
  <c r="C96" i="1"/>
  <c r="Y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F84" i="1"/>
  <c r="AA84" i="1" s="1"/>
  <c r="E84" i="1"/>
  <c r="Z84" i="1" s="1"/>
  <c r="D84" i="1"/>
  <c r="U84" i="1" s="1"/>
  <c r="C84" i="1"/>
  <c r="Y73" i="1"/>
  <c r="O73" i="1"/>
  <c r="N73" i="1"/>
  <c r="F73" i="1"/>
  <c r="E73" i="1"/>
  <c r="D73" i="1"/>
  <c r="U73" i="1" s="1"/>
  <c r="C73" i="1"/>
  <c r="Y62" i="1"/>
  <c r="O62" i="1"/>
  <c r="N62" i="1"/>
  <c r="F62" i="1"/>
  <c r="E62" i="1"/>
  <c r="D62" i="1"/>
  <c r="U62" i="1" s="1"/>
  <c r="C62" i="1"/>
  <c r="N52" i="1"/>
  <c r="Y51" i="1"/>
  <c r="N51" i="1"/>
  <c r="F51" i="1"/>
  <c r="E51" i="1"/>
  <c r="D51" i="1"/>
  <c r="U51" i="1" s="1"/>
  <c r="C51" i="1"/>
  <c r="O47" i="1"/>
  <c r="O46" i="1"/>
  <c r="O45" i="1"/>
  <c r="F45" i="1"/>
  <c r="E45" i="1"/>
  <c r="R45" i="1" s="1"/>
  <c r="D45" i="1"/>
  <c r="C45" i="1"/>
  <c r="O44" i="1"/>
  <c r="O43" i="1"/>
  <c r="O42" i="1"/>
  <c r="O41" i="1"/>
  <c r="O40" i="1"/>
  <c r="O39" i="1"/>
  <c r="F39" i="1"/>
  <c r="E39" i="1"/>
  <c r="R39" i="1" s="1"/>
  <c r="D39" i="1"/>
  <c r="C39" i="1"/>
  <c r="O38" i="1"/>
  <c r="O37" i="1"/>
  <c r="O36" i="1"/>
  <c r="O35" i="1"/>
  <c r="F35" i="1"/>
  <c r="E35" i="1"/>
  <c r="R35" i="1" s="1"/>
  <c r="D35" i="1"/>
  <c r="C35" i="1"/>
  <c r="O34" i="1"/>
  <c r="O33" i="1"/>
  <c r="O32" i="1"/>
  <c r="O31" i="1"/>
  <c r="O30" i="1"/>
  <c r="O29" i="1"/>
  <c r="F29" i="1"/>
  <c r="S29" i="1" s="1"/>
  <c r="E29" i="1"/>
  <c r="R29" i="1" s="1"/>
  <c r="D29" i="1"/>
  <c r="C29" i="1"/>
  <c r="C27" i="1" s="1"/>
  <c r="S23" i="1"/>
  <c r="W23" i="1" s="1"/>
  <c r="AA23" i="1" s="1"/>
  <c r="R23" i="1"/>
  <c r="V23" i="1" s="1"/>
  <c r="Z23" i="1" s="1"/>
  <c r="D23" i="1"/>
  <c r="C23" i="1"/>
  <c r="S21" i="1"/>
  <c r="W21" i="1" s="1"/>
  <c r="AA21" i="1" s="1"/>
  <c r="R21" i="1"/>
  <c r="V21" i="1" s="1"/>
  <c r="Z21" i="1" s="1"/>
  <c r="D21" i="1"/>
  <c r="C21" i="1"/>
  <c r="S14" i="1"/>
  <c r="R14" i="1"/>
  <c r="V14" i="1" s="1"/>
  <c r="Z14" i="1" s="1"/>
  <c r="L14" i="1"/>
  <c r="D14" i="1"/>
  <c r="C14" i="1"/>
  <c r="S11" i="1"/>
  <c r="W11" i="1" s="1"/>
  <c r="AA11" i="1" s="1"/>
  <c r="R11" i="1"/>
  <c r="V11" i="1" s="1"/>
  <c r="Z11" i="1" s="1"/>
  <c r="D11" i="1"/>
  <c r="C11" i="1"/>
  <c r="S10" i="1"/>
  <c r="W10" i="1" s="1"/>
  <c r="E10" i="1"/>
  <c r="D10" i="1"/>
  <c r="C10" i="1"/>
  <c r="F9" i="1"/>
  <c r="E9" i="1"/>
  <c r="Y23" i="1" l="1"/>
  <c r="X23" i="1" s="1"/>
  <c r="Y29" i="1"/>
  <c r="Y35" i="1"/>
  <c r="Y39" i="1"/>
  <c r="Y45" i="1"/>
  <c r="C95" i="1"/>
  <c r="V95" i="1"/>
  <c r="F27" i="1"/>
  <c r="D27" i="1"/>
  <c r="E27" i="1"/>
  <c r="S45" i="1"/>
  <c r="W45" i="1" s="1"/>
  <c r="AA45" i="1" s="1"/>
  <c r="S35" i="1"/>
  <c r="W35" i="1" s="1"/>
  <c r="AA35" i="1" s="1"/>
  <c r="S39" i="1"/>
  <c r="W39" i="1" s="1"/>
  <c r="Y14" i="1"/>
  <c r="Q21" i="1"/>
  <c r="P21" i="1" s="1"/>
  <c r="D50" i="1"/>
  <c r="S51" i="1"/>
  <c r="AA73" i="1"/>
  <c r="Y10" i="1"/>
  <c r="C9" i="1"/>
  <c r="Y11" i="1"/>
  <c r="X11" i="1" s="1"/>
  <c r="F50" i="1"/>
  <c r="AA51" i="1"/>
  <c r="R51" i="1"/>
  <c r="F95" i="1"/>
  <c r="C50" i="1"/>
  <c r="C48" i="1" s="1"/>
  <c r="E50" i="1"/>
  <c r="Q51" i="1"/>
  <c r="AA62" i="1"/>
  <c r="D95" i="1"/>
  <c r="S9" i="1"/>
  <c r="Z51" i="1"/>
  <c r="Z62" i="1"/>
  <c r="X62" i="1" s="1"/>
  <c r="Z73" i="1"/>
  <c r="E95" i="1"/>
  <c r="E48" i="1" s="1"/>
  <c r="U96" i="1"/>
  <c r="U95" i="1" s="1"/>
  <c r="W29" i="1"/>
  <c r="AA10" i="1"/>
  <c r="V29" i="1"/>
  <c r="R28" i="1"/>
  <c r="R10" i="1"/>
  <c r="R9" i="1" s="1"/>
  <c r="W14" i="1"/>
  <c r="AA14" i="1" s="1"/>
  <c r="U21" i="1"/>
  <c r="T21" i="1" s="1"/>
  <c r="Y21" i="1"/>
  <c r="X21" i="1" s="1"/>
  <c r="D9" i="1"/>
  <c r="Q10" i="1"/>
  <c r="U10" i="1"/>
  <c r="Q11" i="1"/>
  <c r="P11" i="1" s="1"/>
  <c r="U11" i="1"/>
  <c r="T11" i="1" s="1"/>
  <c r="Q23" i="1"/>
  <c r="P23" i="1" s="1"/>
  <c r="U23" i="1"/>
  <c r="T23" i="1" s="1"/>
  <c r="U29" i="1"/>
  <c r="V35" i="1"/>
  <c r="Z35" i="1" s="1"/>
  <c r="V39" i="1"/>
  <c r="Z39" i="1" s="1"/>
  <c r="V45" i="1"/>
  <c r="Z45" i="1" s="1"/>
  <c r="AA95" i="1"/>
  <c r="Q14" i="1"/>
  <c r="P14" i="1" s="1"/>
  <c r="U14" i="1"/>
  <c r="Q29" i="1"/>
  <c r="U50" i="1"/>
  <c r="V51" i="1"/>
  <c r="Q62" i="1"/>
  <c r="S62" i="1"/>
  <c r="W62" i="1"/>
  <c r="V73" i="1"/>
  <c r="Q84" i="1"/>
  <c r="W84" i="1"/>
  <c r="Q96" i="1"/>
  <c r="S96" i="1"/>
  <c r="W96" i="1"/>
  <c r="Z96" i="1"/>
  <c r="Q107" i="1"/>
  <c r="S107" i="1"/>
  <c r="W107" i="1"/>
  <c r="T107" i="1" s="1"/>
  <c r="Z107" i="1"/>
  <c r="X107" i="1" s="1"/>
  <c r="Q118" i="1"/>
  <c r="S118" i="1"/>
  <c r="W118" i="1"/>
  <c r="T118" i="1" s="1"/>
  <c r="Z118" i="1"/>
  <c r="X118" i="1" s="1"/>
  <c r="Q129" i="1"/>
  <c r="S129" i="1"/>
  <c r="W129" i="1"/>
  <c r="T129" i="1" s="1"/>
  <c r="Z129" i="1"/>
  <c r="X129" i="1" s="1"/>
  <c r="Q35" i="1"/>
  <c r="U35" i="1"/>
  <c r="Q39" i="1"/>
  <c r="U39" i="1"/>
  <c r="Q45" i="1"/>
  <c r="U45" i="1"/>
  <c r="W51" i="1"/>
  <c r="R62" i="1"/>
  <c r="V62" i="1"/>
  <c r="Q73" i="1"/>
  <c r="S73" i="1"/>
  <c r="W73" i="1"/>
  <c r="R84" i="1"/>
  <c r="V84" i="1"/>
  <c r="R96" i="1"/>
  <c r="R107" i="1"/>
  <c r="R118" i="1"/>
  <c r="R129" i="1"/>
  <c r="T84" i="1" l="1"/>
  <c r="AA50" i="1"/>
  <c r="P51" i="1"/>
  <c r="Y28" i="1"/>
  <c r="R73" i="1"/>
  <c r="R50" i="1" s="1"/>
  <c r="S28" i="1"/>
  <c r="T14" i="1"/>
  <c r="P35" i="1"/>
  <c r="P45" i="1"/>
  <c r="P39" i="1"/>
  <c r="AA39" i="1" s="1"/>
  <c r="X39" i="1" s="1"/>
  <c r="X51" i="1"/>
  <c r="X73" i="1"/>
  <c r="T35" i="1"/>
  <c r="AA48" i="1"/>
  <c r="X14" i="1"/>
  <c r="T45" i="1"/>
  <c r="T39" i="1"/>
  <c r="D48" i="1"/>
  <c r="F48" i="1"/>
  <c r="S84" i="1"/>
  <c r="S50" i="1" s="1"/>
  <c r="P73" i="1"/>
  <c r="T62" i="1"/>
  <c r="X35" i="1"/>
  <c r="X45" i="1"/>
  <c r="T73" i="1"/>
  <c r="U48" i="1"/>
  <c r="V28" i="1"/>
  <c r="Z50" i="1"/>
  <c r="W9" i="1"/>
  <c r="Y9" i="1"/>
  <c r="X96" i="1"/>
  <c r="X95" i="1" s="1"/>
  <c r="Z95" i="1"/>
  <c r="Z48" i="1" s="1"/>
  <c r="S95" i="1"/>
  <c r="Y84" i="1"/>
  <c r="P62" i="1"/>
  <c r="Q28" i="1"/>
  <c r="P29" i="1"/>
  <c r="P10" i="1"/>
  <c r="P9" i="1" s="1"/>
  <c r="Q9" i="1"/>
  <c r="V10" i="1"/>
  <c r="T10" i="1" s="1"/>
  <c r="R95" i="1"/>
  <c r="W50" i="1"/>
  <c r="P129" i="1"/>
  <c r="P118" i="1"/>
  <c r="P107" i="1"/>
  <c r="W95" i="1"/>
  <c r="P96" i="1"/>
  <c r="Q95" i="1"/>
  <c r="V50" i="1"/>
  <c r="V48" i="1" s="1"/>
  <c r="T51" i="1"/>
  <c r="T96" i="1"/>
  <c r="T95" i="1" s="1"/>
  <c r="Q50" i="1"/>
  <c r="T29" i="1"/>
  <c r="U28" i="1"/>
  <c r="U9" i="1"/>
  <c r="Z29" i="1"/>
  <c r="AA9" i="1"/>
  <c r="W28" i="1"/>
  <c r="AA29" i="1"/>
  <c r="T9" i="1" l="1"/>
  <c r="Q48" i="1"/>
  <c r="R48" i="1"/>
  <c r="AA28" i="1"/>
  <c r="T28" i="1"/>
  <c r="P28" i="1"/>
  <c r="S48" i="1"/>
  <c r="P84" i="1"/>
  <c r="P50" i="1" s="1"/>
  <c r="T50" i="1"/>
  <c r="T48" i="1" s="1"/>
  <c r="P95" i="1"/>
  <c r="W48" i="1"/>
  <c r="X84" i="1"/>
  <c r="X50" i="1" s="1"/>
  <c r="X48" i="1" s="1"/>
  <c r="Y50" i="1"/>
  <c r="Y48" i="1" s="1"/>
  <c r="Z28" i="1"/>
  <c r="X29" i="1"/>
  <c r="X28" i="1" s="1"/>
  <c r="Z10" i="1"/>
  <c r="V9" i="1"/>
  <c r="P48" i="1" l="1"/>
  <c r="Z9" i="1"/>
  <c r="X10" i="1"/>
  <c r="X9" i="1" s="1"/>
</calcChain>
</file>

<file path=xl/sharedStrings.xml><?xml version="1.0" encoding="utf-8"?>
<sst xmlns="http://schemas.openxmlformats.org/spreadsheetml/2006/main" count="208" uniqueCount="104">
  <si>
    <t>Nr.Crt.</t>
  </si>
  <si>
    <t>din care alocate în cuantum de:</t>
  </si>
  <si>
    <t>Necesar lunar cu salariul mediu</t>
  </si>
  <si>
    <t>Necesar lunar cu cel mai mare salariu</t>
  </si>
  <si>
    <t>Arhiepiscop major, mitropolit Biserica Ortodoxă Română şi Biserica Romano -Catolică</t>
  </si>
  <si>
    <t>Mitropolitul Bisericii Ortodoxe Române</t>
  </si>
  <si>
    <t>Mitropolitul Bisericii Romano-Catolice</t>
  </si>
  <si>
    <t>Arhiepiscop, şef de cult (mitropolit, episcop, muftiu, şef rabin, preşedinte uniune, presedinte)</t>
  </si>
  <si>
    <t>Ministru</t>
  </si>
  <si>
    <t>Arhiepiscop</t>
  </si>
  <si>
    <t>Şef de cult</t>
  </si>
  <si>
    <t>Episcop, episcop vicar patriarhal</t>
  </si>
  <si>
    <t>Secretar de stat membru al Guvernului</t>
  </si>
  <si>
    <t>Episcop</t>
  </si>
  <si>
    <t>Episcop vicar patriarhal</t>
  </si>
  <si>
    <t>Episcop - vicar, episcop coajutor, episcop auxiliar, arhiereu vicar</t>
  </si>
  <si>
    <t>Secretar  de Stat</t>
  </si>
  <si>
    <t>Episcop - vicar</t>
  </si>
  <si>
    <t>Episcop coajutor</t>
  </si>
  <si>
    <t>Episcop auxiliar</t>
  </si>
  <si>
    <r>
      <t>ANEXA NR. 2</t>
    </r>
    <r>
      <rPr>
        <b/>
        <sz val="10"/>
        <rFont val="Arial"/>
        <family val="2"/>
      </rPr>
      <t>: Personalul din conducerea cultelor şi a unităţilor de cult, altul decât cel asimilat funcţiilor de demnitate publică</t>
    </r>
  </si>
  <si>
    <t>nivelu studiilor</t>
  </si>
  <si>
    <t>Vechimea</t>
  </si>
  <si>
    <t>Vicepreşedinte uniune, vicar adminstrativ patriarhal, vicar general, secretar general, consilier patriarhal, prim rabin</t>
  </si>
  <si>
    <t>studii 
superioare (S)</t>
  </si>
  <si>
    <t>peste 40 de ani</t>
  </si>
  <si>
    <t>Vicar administrativ patriarhal</t>
  </si>
  <si>
    <t>Vicar general</t>
  </si>
  <si>
    <t>Secretar general</t>
  </si>
  <si>
    <t>Consilier patriarhal</t>
  </si>
  <si>
    <t>Prim- Rabin</t>
  </si>
  <si>
    <t>Secretar patriarhal, inspector general bisericesc, vicar administrativ eparhial, vicar episcopal</t>
  </si>
  <si>
    <t>între 22 şi 25 de ani</t>
  </si>
  <si>
    <t>Secretar patriarhal</t>
  </si>
  <si>
    <t>Inspector general bisericesc</t>
  </si>
  <si>
    <t>Vicar administrativ eparhial</t>
  </si>
  <si>
    <t>Vicar Episcopal</t>
  </si>
  <si>
    <t>Secretar Cancelaria Patriarhală, consilier eparhial, secretar eparhial, inspector eparhial, exarh, protopop</t>
  </si>
  <si>
    <t>între 10 şi 14 ani</t>
  </si>
  <si>
    <t>Stareţ, superioară, egumen</t>
  </si>
  <si>
    <t>între 2 şi 6 ani</t>
  </si>
  <si>
    <t>Stareţ</t>
  </si>
  <si>
    <t>Superioară</t>
  </si>
  <si>
    <t>Egumen</t>
  </si>
  <si>
    <t>ANEXA NR. 3: Personal clerical angajat în unităţile cultelor recunoscute din România</t>
  </si>
  <si>
    <t>Preot, diacon, pastor, vestitor, imam, rabin, cantor, oficiant de cult</t>
  </si>
  <si>
    <t>1.</t>
  </si>
  <si>
    <t>Cu studii superioare:</t>
  </si>
  <si>
    <t>Profesor cu studii superioare</t>
  </si>
  <si>
    <t>gradul didactic I</t>
  </si>
  <si>
    <t>salariul mediu</t>
  </si>
  <si>
    <t>1.1.</t>
  </si>
  <si>
    <t>Gradul I</t>
  </si>
  <si>
    <t>până la 2 ani</t>
  </si>
  <si>
    <t>2 - 6 ani</t>
  </si>
  <si>
    <t>6-10 ani</t>
  </si>
  <si>
    <t>10-14 ani</t>
  </si>
  <si>
    <t>14-18 ani</t>
  </si>
  <si>
    <t>18-22 ani</t>
  </si>
  <si>
    <t>22-25 ani</t>
  </si>
  <si>
    <t>25-30 ani</t>
  </si>
  <si>
    <t>30-35 ani</t>
  </si>
  <si>
    <t>35-40 ani</t>
  </si>
  <si>
    <t>gradul didactic Il</t>
  </si>
  <si>
    <t>1.2.</t>
  </si>
  <si>
    <t xml:space="preserve">Gradul ll </t>
  </si>
  <si>
    <t>definitiv</t>
  </si>
  <si>
    <t>1.3.</t>
  </si>
  <si>
    <t>debutant</t>
  </si>
  <si>
    <t>1.4.</t>
  </si>
  <si>
    <t>2.</t>
  </si>
  <si>
    <t>Cu studii medii:</t>
  </si>
  <si>
    <t>Profesor cu studii medii</t>
  </si>
  <si>
    <t>2.1.</t>
  </si>
  <si>
    <t>studii 
medii (M)</t>
  </si>
  <si>
    <t>2.2.</t>
  </si>
  <si>
    <t>2.3.</t>
  </si>
  <si>
    <t>studii
 medii (M)</t>
  </si>
  <si>
    <t>2.4.</t>
  </si>
  <si>
    <t>Patriarhul Bisericii Ortodoxe Române</t>
  </si>
  <si>
    <t>Arhiepiscop Major Biserica Greco-Catolică</t>
  </si>
  <si>
    <t>Mitropolit</t>
  </si>
  <si>
    <t>Muftiu</t>
  </si>
  <si>
    <t>Şef Rabin</t>
  </si>
  <si>
    <t>Preşedinte Uniune</t>
  </si>
  <si>
    <t xml:space="preserve">Preşedinte </t>
  </si>
  <si>
    <t>Arhiereu-vicar</t>
  </si>
  <si>
    <t>Funcţia didactică care se asimileză</t>
  </si>
  <si>
    <t>Vicepreşedinte uniune</t>
  </si>
  <si>
    <r>
      <t xml:space="preserve">Profesor cu </t>
    </r>
    <r>
      <rPr>
        <b/>
        <sz val="10"/>
        <rFont val="Arial"/>
        <family val="2"/>
      </rPr>
      <t>studii superioare</t>
    </r>
    <r>
      <rPr>
        <sz val="10"/>
        <rFont val="Arial"/>
        <charset val="238"/>
      </rPr>
      <t xml:space="preserve"> cu grad didactic I şi vechime în învăţământ între 22 şi 25 de ani</t>
    </r>
  </si>
  <si>
    <t>Secretar Cancelaria Patrirhală</t>
  </si>
  <si>
    <t>Consilier eparhial</t>
  </si>
  <si>
    <t>Secretar eparhial</t>
  </si>
  <si>
    <t>Inspector eparhial</t>
  </si>
  <si>
    <t xml:space="preserve">Exarh </t>
  </si>
  <si>
    <t>Protopop</t>
  </si>
  <si>
    <r>
      <t xml:space="preserve">Profesor cu </t>
    </r>
    <r>
      <rPr>
        <b/>
        <sz val="10"/>
        <rFont val="Arial"/>
        <family val="2"/>
      </rPr>
      <t>studii superioare</t>
    </r>
    <r>
      <rPr>
        <sz val="10"/>
        <rFont val="Arial"/>
        <charset val="238"/>
      </rPr>
      <t xml:space="preserve"> cu grad didactic Il şi vechime în învăţământ între 2 şi 6 de ani</t>
    </r>
  </si>
  <si>
    <r>
      <t xml:space="preserve">Profesor cu </t>
    </r>
    <r>
      <rPr>
        <b/>
        <sz val="10"/>
        <rFont val="Arial"/>
        <family val="2"/>
      </rPr>
      <t>studii superioare</t>
    </r>
    <r>
      <rPr>
        <sz val="10"/>
        <rFont val="Arial"/>
        <charset val="238"/>
      </rPr>
      <t xml:space="preserve"> cu grad didactic Il şi vechime în  învăţământ între 10 şi 14 de ani</t>
    </r>
  </si>
  <si>
    <r>
      <t>Profesor</t>
    </r>
    <r>
      <rPr>
        <sz val="10"/>
        <rFont val="Arial"/>
        <charset val="238"/>
      </rPr>
      <t xml:space="preserve"> cu </t>
    </r>
    <r>
      <rPr>
        <sz val="10"/>
        <rFont val="Arial"/>
        <family val="2"/>
      </rPr>
      <t>studii superioare</t>
    </r>
    <r>
      <rPr>
        <sz val="10"/>
        <rFont val="Arial"/>
        <charset val="238"/>
      </rPr>
      <t xml:space="preserve"> cu </t>
    </r>
    <r>
      <rPr>
        <b/>
        <sz val="10"/>
        <rFont val="Arial"/>
        <family val="2"/>
      </rPr>
      <t xml:space="preserve">grad didactic I </t>
    </r>
    <r>
      <rPr>
        <sz val="10"/>
        <rFont val="Arial"/>
        <charset val="238"/>
      </rPr>
      <t xml:space="preserve">şi vechime în  învăţământt de </t>
    </r>
    <r>
      <rPr>
        <sz val="10"/>
        <rFont val="Arial"/>
        <family val="2"/>
      </rPr>
      <t>peste 40</t>
    </r>
    <r>
      <rPr>
        <sz val="10"/>
        <rFont val="Arial"/>
        <charset val="238"/>
      </rPr>
      <t xml:space="preserve"> de ani</t>
    </r>
  </si>
  <si>
    <t>ANEXA 1 - Indemnizaţiile personalului din conducerea cultelor recunoscute şi a unităţilor centrale de cult, asimilate celui încadrat pe funcţii de demnitate publică</t>
  </si>
  <si>
    <t>studii
 superioare (S)</t>
  </si>
  <si>
    <t xml:space="preserve">Sprijin salarial 2014 </t>
  </si>
  <si>
    <t>Funcţii grupate conform Legii nr. 284/2010 coroborat cu Legea nr. 285/2010, OUG nr. 19/2012 și OUG nr. 103/2013</t>
  </si>
  <si>
    <t>Cuantumul indemnizaţiilor/sprijinului lunar alocat personalului din cadrul unităţilor de cult religioase conform Legii nr. 284/2010 coroborat cu Legea nr. 285/2010, OUG nr. 19/2012 și OUG nr. 103/2013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</si>
</sst>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charset val="238"/>
    </font>
    <font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9" fontId="4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3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" fontId="5" fillId="0" borderId="13" xfId="0" quotePrefix="1" applyNumberFormat="1" applyFont="1" applyBorder="1" applyAlignment="1">
      <alignment horizontal="center" vertical="justify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1" fillId="0" borderId="0" xfId="0" applyFont="1"/>
    <xf numFmtId="3" fontId="0" fillId="2" borderId="7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8" fillId="0" borderId="20" xfId="0" applyFont="1" applyBorder="1"/>
    <xf numFmtId="0" fontId="8" fillId="0" borderId="20" xfId="0" quotePrefix="1" applyFont="1" applyBorder="1" applyAlignment="1">
      <alignment horizontal="left" vertical="justify"/>
    </xf>
    <xf numFmtId="3" fontId="8" fillId="0" borderId="20" xfId="0" quotePrefix="1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/>
    <xf numFmtId="4" fontId="8" fillId="0" borderId="20" xfId="0" applyNumberFormat="1" applyFont="1" applyBorder="1" applyAlignment="1"/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3" fontId="0" fillId="0" borderId="33" xfId="0" applyNumberFormat="1" applyBorder="1" applyAlignment="1">
      <alignment vertical="center"/>
    </xf>
    <xf numFmtId="4" fontId="0" fillId="0" borderId="20" xfId="0" applyNumberFormat="1" applyBorder="1" applyAlignment="1"/>
    <xf numFmtId="3" fontId="0" fillId="0" borderId="25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3" fontId="0" fillId="0" borderId="33" xfId="0" applyNumberFormat="1" applyBorder="1" applyAlignment="1">
      <alignment vertical="justify"/>
    </xf>
    <xf numFmtId="3" fontId="0" fillId="0" borderId="27" xfId="0" applyNumberFormat="1" applyBorder="1" applyAlignment="1">
      <alignment horizontal="right" vertical="justify"/>
    </xf>
    <xf numFmtId="3" fontId="0" fillId="0" borderId="38" xfId="0" applyNumberFormat="1" applyBorder="1" applyAlignment="1">
      <alignment horizontal="right" vertical="justify"/>
    </xf>
    <xf numFmtId="3" fontId="0" fillId="0" borderId="27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4" fontId="0" fillId="0" borderId="47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11" xfId="0" applyNumberFormat="1" applyFill="1" applyBorder="1"/>
    <xf numFmtId="0" fontId="3" fillId="0" borderId="20" xfId="0" applyFont="1" applyBorder="1" applyAlignment="1">
      <alignment horizontal="center"/>
    </xf>
    <xf numFmtId="3" fontId="0" fillId="0" borderId="20" xfId="0" quotePrefix="1" applyNumberFormat="1" applyBorder="1" applyAlignment="1">
      <alignment horizontal="center" vertical="justify"/>
    </xf>
    <xf numFmtId="9" fontId="4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11" xfId="0" applyNumberFormat="1" applyFill="1" applyBorder="1"/>
    <xf numFmtId="0" fontId="0" fillId="0" borderId="33" xfId="0" applyBorder="1"/>
    <xf numFmtId="164" fontId="0" fillId="0" borderId="33" xfId="0" applyNumberFormat="1" applyBorder="1"/>
    <xf numFmtId="4" fontId="0" fillId="0" borderId="33" xfId="0" applyNumberFormat="1" applyBorder="1"/>
    <xf numFmtId="0" fontId="0" fillId="0" borderId="33" xfId="0" quotePrefix="1" applyBorder="1" applyAlignment="1"/>
    <xf numFmtId="164" fontId="0" fillId="0" borderId="33" xfId="0" quotePrefix="1" applyNumberFormat="1" applyBorder="1" applyAlignment="1"/>
    <xf numFmtId="0" fontId="0" fillId="0" borderId="33" xfId="0" applyBorder="1" applyAlignment="1"/>
    <xf numFmtId="164" fontId="0" fillId="0" borderId="33" xfId="0" applyNumberFormat="1" applyBorder="1" applyAlignment="1"/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0" borderId="0" xfId="0" applyNumberFormat="1"/>
    <xf numFmtId="0" fontId="5" fillId="0" borderId="8" xfId="0" applyFont="1" applyFill="1" applyBorder="1" applyAlignment="1">
      <alignment horizontal="left" vertical="justify" wrapText="1"/>
    </xf>
    <xf numFmtId="3" fontId="9" fillId="0" borderId="8" xfId="0" quotePrefix="1" applyNumberFormat="1" applyFont="1" applyFill="1" applyBorder="1" applyAlignment="1">
      <alignment horizontal="left" vertical="justify" wrapText="1"/>
    </xf>
    <xf numFmtId="9" fontId="4" fillId="0" borderId="8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164" fontId="0" fillId="0" borderId="62" xfId="0" applyNumberFormat="1" applyBorder="1" applyAlignment="1">
      <alignment vertical="center"/>
    </xf>
    <xf numFmtId="164" fontId="0" fillId="0" borderId="63" xfId="0" applyNumberFormat="1" applyBorder="1" applyAlignment="1">
      <alignment vertical="center"/>
    </xf>
    <xf numFmtId="164" fontId="0" fillId="0" borderId="64" xfId="0" applyNumberFormat="1" applyBorder="1" applyAlignment="1">
      <alignment vertical="center"/>
    </xf>
    <xf numFmtId="3" fontId="5" fillId="0" borderId="8" xfId="0" quotePrefix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justify" wrapText="1"/>
    </xf>
    <xf numFmtId="4" fontId="2" fillId="0" borderId="8" xfId="0" applyNumberFormat="1" applyFont="1" applyFill="1" applyBorder="1" applyAlignment="1">
      <alignment vertical="justify"/>
    </xf>
    <xf numFmtId="3" fontId="5" fillId="0" borderId="8" xfId="0" applyNumberFormat="1" applyFont="1" applyFill="1" applyBorder="1" applyAlignment="1">
      <alignment horizontal="center" vertical="justify"/>
    </xf>
    <xf numFmtId="0" fontId="5" fillId="0" borderId="8" xfId="0" applyFont="1" applyFill="1" applyBorder="1" applyAlignment="1"/>
    <xf numFmtId="164" fontId="5" fillId="0" borderId="8" xfId="0" applyNumberFormat="1" applyFont="1" applyFill="1" applyBorder="1" applyAlignment="1"/>
    <xf numFmtId="0" fontId="0" fillId="0" borderId="33" xfId="0" applyFill="1" applyBorder="1" applyAlignment="1">
      <alignment horizontal="right"/>
    </xf>
    <xf numFmtId="0" fontId="0" fillId="0" borderId="33" xfId="0" applyFill="1" applyBorder="1"/>
    <xf numFmtId="3" fontId="0" fillId="0" borderId="33" xfId="0" applyNumberFormat="1" applyFill="1" applyBorder="1" applyAlignment="1">
      <alignment horizontal="center"/>
    </xf>
    <xf numFmtId="0" fontId="0" fillId="0" borderId="33" xfId="0" quotePrefix="1" applyFill="1" applyBorder="1" applyAlignment="1">
      <alignment horizontal="center" vertical="justify"/>
    </xf>
    <xf numFmtId="3" fontId="0" fillId="0" borderId="33" xfId="0" applyNumberFormat="1" applyFill="1" applyBorder="1" applyAlignment="1">
      <alignment vertical="justify"/>
    </xf>
    <xf numFmtId="3" fontId="0" fillId="0" borderId="33" xfId="0" quotePrefix="1" applyNumberFormat="1" applyFill="1" applyBorder="1" applyAlignment="1">
      <alignment vertical="justify"/>
    </xf>
    <xf numFmtId="3" fontId="0" fillId="0" borderId="26" xfId="0" quotePrefix="1" applyNumberFormat="1" applyFill="1" applyBorder="1" applyAlignment="1">
      <alignment vertical="justify"/>
    </xf>
    <xf numFmtId="0" fontId="0" fillId="0" borderId="33" xfId="0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164" fontId="0" fillId="0" borderId="26" xfId="0" applyNumberFormat="1" applyFill="1" applyBorder="1" applyAlignment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4" fontId="0" fillId="0" borderId="33" xfId="0" applyNumberFormat="1" applyFill="1" applyBorder="1" applyAlignment="1"/>
    <xf numFmtId="4" fontId="0" fillId="0" borderId="26" xfId="0" applyNumberFormat="1" applyFill="1" applyBorder="1" applyAlignment="1"/>
    <xf numFmtId="0" fontId="3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0" fillId="0" borderId="3" xfId="0" quotePrefix="1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2" fillId="0" borderId="1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4" fontId="2" fillId="0" borderId="2" xfId="0" quotePrefix="1" applyNumberFormat="1" applyFont="1" applyBorder="1" applyAlignment="1">
      <alignment horizontal="center" vertical="justify"/>
    </xf>
    <xf numFmtId="4" fontId="2" fillId="0" borderId="8" xfId="0" quotePrefix="1" applyNumberFormat="1" applyFont="1" applyBorder="1" applyAlignment="1">
      <alignment horizontal="center" vertical="justify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quotePrefix="1" applyBorder="1" applyAlignment="1">
      <alignment horizontal="left" vertical="justify"/>
    </xf>
    <xf numFmtId="0" fontId="0" fillId="0" borderId="33" xfId="0" quotePrefix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8" xfId="0" quotePrefix="1" applyFont="1" applyFill="1" applyBorder="1" applyAlignment="1">
      <alignment horizontal="left" vertical="justify" wrapText="1"/>
    </xf>
    <xf numFmtId="0" fontId="5" fillId="0" borderId="8" xfId="0" applyFont="1" applyFill="1" applyBorder="1" applyAlignment="1">
      <alignment horizontal="center" vertical="justify" wrapText="1"/>
    </xf>
    <xf numFmtId="0" fontId="8" fillId="0" borderId="20" xfId="0" applyFont="1" applyBorder="1" applyAlignment="1">
      <alignment horizontal="center"/>
    </xf>
    <xf numFmtId="3" fontId="0" fillId="0" borderId="33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3" xfId="0" quotePrefix="1" applyBorder="1" applyAlignment="1">
      <alignment horizontal="center" vertical="justify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center" vertical="justify"/>
    </xf>
    <xf numFmtId="0" fontId="0" fillId="0" borderId="27" xfId="0" applyBorder="1" applyAlignment="1">
      <alignment horizontal="left" vertical="center"/>
    </xf>
    <xf numFmtId="3" fontId="0" fillId="0" borderId="43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0" borderId="8" xfId="0" quotePrefix="1" applyFont="1" applyFill="1" applyBorder="1" applyAlignment="1">
      <alignment horizontal="center" vertical="justify" wrapText="1"/>
    </xf>
    <xf numFmtId="0" fontId="3" fillId="0" borderId="44" xfId="0" quotePrefix="1" applyFont="1" applyFill="1" applyBorder="1" applyAlignment="1">
      <alignment horizontal="center" vertical="justify" wrapText="1"/>
    </xf>
    <xf numFmtId="0" fontId="3" fillId="0" borderId="16" xfId="0" quotePrefix="1" applyFont="1" applyFill="1" applyBorder="1" applyAlignment="1">
      <alignment horizontal="center" vertical="justify" wrapText="1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left" vertical="justify"/>
    </xf>
    <xf numFmtId="0" fontId="0" fillId="0" borderId="25" xfId="0" applyBorder="1" applyAlignment="1">
      <alignment horizontal="left" vertical="justify"/>
    </xf>
    <xf numFmtId="0" fontId="3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3" fontId="0" fillId="0" borderId="31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9" xfId="0" quotePrefix="1" applyNumberFormat="1" applyFill="1" applyBorder="1" applyAlignment="1">
      <alignment horizontal="center" vertical="justify"/>
    </xf>
    <xf numFmtId="4" fontId="0" fillId="0" borderId="59" xfId="0" quotePrefix="1" applyNumberFormat="1" applyFill="1" applyBorder="1" applyAlignment="1">
      <alignment horizontal="center" vertical="justify"/>
    </xf>
    <xf numFmtId="4" fontId="0" fillId="0" borderId="60" xfId="0" quotePrefix="1" applyNumberFormat="1" applyFill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quotePrefix="1" applyBorder="1" applyAlignment="1">
      <alignment horizontal="left" vertical="justify"/>
    </xf>
    <xf numFmtId="0" fontId="0" fillId="0" borderId="20" xfId="0" quotePrefix="1" applyBorder="1" applyAlignment="1">
      <alignment horizontal="center" vertical="center"/>
    </xf>
    <xf numFmtId="0" fontId="5" fillId="0" borderId="20" xfId="0" applyFont="1" applyBorder="1" applyAlignment="1">
      <alignment horizontal="left" vertical="justify"/>
    </xf>
    <xf numFmtId="0" fontId="0" fillId="0" borderId="20" xfId="0" quotePrefix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3" fillId="0" borderId="33" xfId="0" quotePrefix="1" applyFont="1" applyBorder="1" applyAlignment="1">
      <alignment horizontal="left" vertical="justify"/>
    </xf>
    <xf numFmtId="0" fontId="0" fillId="0" borderId="33" xfId="0" quotePrefix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0" fillId="0" borderId="25" xfId="0" quotePrefix="1" applyBorder="1" applyAlignment="1">
      <alignment horizontal="left" vertical="justify"/>
    </xf>
    <xf numFmtId="0" fontId="0" fillId="0" borderId="25" xfId="0" quotePrefix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justify"/>
    </xf>
    <xf numFmtId="0" fontId="7" fillId="0" borderId="8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20" xfId="0" quotePrefix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33" xfId="0" quotePrefix="1" applyFill="1" applyBorder="1" applyAlignment="1">
      <alignment horizontal="center" vertical="justify"/>
    </xf>
    <xf numFmtId="0" fontId="3" fillId="0" borderId="33" xfId="0" quotePrefix="1" applyFont="1" applyBorder="1" applyAlignment="1">
      <alignment horizontal="center" vertical="center" wrapText="1"/>
    </xf>
    <xf numFmtId="0" fontId="0" fillId="0" borderId="33" xfId="0" quotePrefix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" fontId="0" fillId="0" borderId="33" xfId="0" quotePrefix="1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16" fontId="0" fillId="0" borderId="33" xfId="0" quotePrefix="1" applyNumberFormat="1" applyBorder="1" applyAlignment="1">
      <alignment horizontal="right"/>
    </xf>
    <xf numFmtId="0" fontId="0" fillId="0" borderId="33" xfId="0" applyBorder="1" applyAlignment="1">
      <alignment horizont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justify" wrapText="1"/>
    </xf>
    <xf numFmtId="0" fontId="5" fillId="0" borderId="59" xfId="0" applyFont="1" applyFill="1" applyBorder="1" applyAlignment="1">
      <alignment horizontal="center" vertical="justify" wrapText="1"/>
    </xf>
    <xf numFmtId="0" fontId="5" fillId="0" borderId="61" xfId="0" applyFont="1" applyFill="1" applyBorder="1" applyAlignment="1">
      <alignment horizontal="center" vertical="justify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n%20D/SALVARE%20DATE%202011/2012/4%20preoti/5%20Preoti%20-59.14%202011%20influente%202012-%20iunie%20-%20decembrie/2%20cuantumul%20contributiei%20individuale%20iunui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i si asimilari"/>
      <sheetName val="nr de posturi  buget 2009-ciorn"/>
      <sheetName val="posturi 2009"/>
      <sheetName val="sprijin 2009"/>
      <sheetName val="buget lunar 2009"/>
      <sheetName val="buget lunar diminuare cu 25 %"/>
      <sheetName val="bug lun dim. cu 25round si 15"/>
      <sheetName val="buget diminuare cu 25  si 600"/>
      <sheetName val="buget lunar 2011crest cu 15"/>
      <sheetName val="buget lunar 2012crest cu 10"/>
      <sheetName val="buget lunar 2012 crest cu 8"/>
      <sheetName val="media 2012 "/>
      <sheetName val="buget lunar 2012 crest cu 7.4"/>
      <sheetName val="Foaie1"/>
    </sheetNames>
    <sheetDataSet>
      <sheetData sheetId="0" refreshError="1"/>
      <sheetData sheetId="1" refreshError="1"/>
      <sheetData sheetId="2" refreshError="1">
        <row r="10">
          <cell r="C10">
            <v>1</v>
          </cell>
          <cell r="D10">
            <v>1</v>
          </cell>
          <cell r="E10">
            <v>0</v>
          </cell>
        </row>
        <row r="11">
          <cell r="C11">
            <v>11</v>
          </cell>
          <cell r="D11">
            <v>11</v>
          </cell>
        </row>
        <row r="12">
          <cell r="C12">
            <v>16</v>
          </cell>
          <cell r="D12">
            <v>16</v>
          </cell>
        </row>
        <row r="13">
          <cell r="C13">
            <v>39</v>
          </cell>
          <cell r="D13">
            <v>39</v>
          </cell>
        </row>
        <row r="14">
          <cell r="C14">
            <v>26</v>
          </cell>
          <cell r="D14">
            <v>26</v>
          </cell>
        </row>
        <row r="16">
          <cell r="C16">
            <v>46</v>
          </cell>
          <cell r="D16">
            <v>46</v>
          </cell>
          <cell r="E16">
            <v>0</v>
          </cell>
          <cell r="F16">
            <v>0</v>
          </cell>
        </row>
        <row r="17">
          <cell r="C17">
            <v>41</v>
          </cell>
          <cell r="D17">
            <v>41</v>
          </cell>
          <cell r="E17">
            <v>0</v>
          </cell>
          <cell r="F17">
            <v>0</v>
          </cell>
        </row>
        <row r="18">
          <cell r="C18">
            <v>715</v>
          </cell>
          <cell r="D18">
            <v>715</v>
          </cell>
          <cell r="E18">
            <v>0</v>
          </cell>
          <cell r="F18">
            <v>0</v>
          </cell>
        </row>
        <row r="19">
          <cell r="C19">
            <v>466</v>
          </cell>
          <cell r="D19">
            <v>466</v>
          </cell>
          <cell r="E19">
            <v>0</v>
          </cell>
          <cell r="F19">
            <v>0</v>
          </cell>
        </row>
        <row r="23">
          <cell r="C23">
            <v>3018</v>
          </cell>
          <cell r="D23">
            <v>0</v>
          </cell>
          <cell r="E23">
            <v>905.4</v>
          </cell>
          <cell r="F23">
            <v>2112.6</v>
          </cell>
        </row>
        <row r="24">
          <cell r="C24">
            <v>3238</v>
          </cell>
          <cell r="D24">
            <v>0</v>
          </cell>
          <cell r="E24">
            <v>971.4</v>
          </cell>
          <cell r="F24">
            <v>2266.6</v>
          </cell>
        </row>
        <row r="25">
          <cell r="C25">
            <v>2440</v>
          </cell>
          <cell r="D25">
            <v>0</v>
          </cell>
          <cell r="E25">
            <v>732</v>
          </cell>
          <cell r="F25">
            <v>1708</v>
          </cell>
        </row>
        <row r="26">
          <cell r="C26">
            <v>2261</v>
          </cell>
          <cell r="D26">
            <v>0</v>
          </cell>
          <cell r="E26">
            <v>678.3</v>
          </cell>
          <cell r="F26">
            <v>1582.6999999999998</v>
          </cell>
        </row>
        <row r="28">
          <cell r="C28">
            <v>663</v>
          </cell>
          <cell r="D28">
            <v>0</v>
          </cell>
          <cell r="E28">
            <v>198.9</v>
          </cell>
          <cell r="F28">
            <v>464.09999999999997</v>
          </cell>
        </row>
        <row r="29">
          <cell r="C29">
            <v>783</v>
          </cell>
          <cell r="D29">
            <v>0</v>
          </cell>
          <cell r="E29">
            <v>234.89999999999998</v>
          </cell>
          <cell r="F29">
            <v>548.09999999999991</v>
          </cell>
        </row>
        <row r="30">
          <cell r="C30">
            <v>1690</v>
          </cell>
          <cell r="D30">
            <v>0</v>
          </cell>
          <cell r="E30">
            <v>507</v>
          </cell>
          <cell r="F30">
            <v>1183</v>
          </cell>
        </row>
        <row r="31">
          <cell r="C31">
            <v>1144</v>
          </cell>
          <cell r="D31">
            <v>0</v>
          </cell>
          <cell r="E31">
            <v>343.2</v>
          </cell>
          <cell r="F31">
            <v>800.8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1">
          <cell r="N61">
            <v>0</v>
          </cell>
        </row>
        <row r="62">
          <cell r="N62">
            <v>0</v>
          </cell>
        </row>
        <row r="73">
          <cell r="N73">
            <v>0</v>
          </cell>
          <cell r="O73">
            <v>0</v>
          </cell>
        </row>
        <row r="85">
          <cell r="N85">
            <v>0</v>
          </cell>
          <cell r="O85">
            <v>0</v>
          </cell>
        </row>
        <row r="98">
          <cell r="N98">
            <v>0</v>
          </cell>
          <cell r="O98">
            <v>0</v>
          </cell>
        </row>
        <row r="99">
          <cell r="N99">
            <v>0</v>
          </cell>
          <cell r="O99">
            <v>0</v>
          </cell>
        </row>
        <row r="100">
          <cell r="N100">
            <v>0</v>
          </cell>
          <cell r="O100">
            <v>0</v>
          </cell>
        </row>
        <row r="101">
          <cell r="N101">
            <v>0</v>
          </cell>
          <cell r="O101">
            <v>0</v>
          </cell>
        </row>
        <row r="102">
          <cell r="N102">
            <v>0</v>
          </cell>
          <cell r="O102">
            <v>0</v>
          </cell>
        </row>
        <row r="103">
          <cell r="N103">
            <v>0</v>
          </cell>
          <cell r="O103">
            <v>0</v>
          </cell>
        </row>
        <row r="104">
          <cell r="N104">
            <v>0</v>
          </cell>
          <cell r="O104">
            <v>0</v>
          </cell>
        </row>
        <row r="105">
          <cell r="N105">
            <v>0</v>
          </cell>
          <cell r="O105">
            <v>0</v>
          </cell>
        </row>
        <row r="106">
          <cell r="N106">
            <v>0</v>
          </cell>
          <cell r="O106">
            <v>0</v>
          </cell>
        </row>
        <row r="107">
          <cell r="N107">
            <v>0</v>
          </cell>
          <cell r="O107">
            <v>0</v>
          </cell>
        </row>
        <row r="110">
          <cell r="N110">
            <v>0</v>
          </cell>
          <cell r="O110">
            <v>0</v>
          </cell>
        </row>
        <row r="111">
          <cell r="N111">
            <v>0</v>
          </cell>
          <cell r="O111">
            <v>0</v>
          </cell>
        </row>
        <row r="122">
          <cell r="N122">
            <v>0</v>
          </cell>
          <cell r="O122">
            <v>0</v>
          </cell>
        </row>
        <row r="134">
          <cell r="N134">
            <v>0</v>
          </cell>
          <cell r="O134">
            <v>0</v>
          </cell>
        </row>
        <row r="147">
          <cell r="N147">
            <v>0</v>
          </cell>
          <cell r="O147">
            <v>0</v>
          </cell>
        </row>
        <row r="148">
          <cell r="N148">
            <v>0</v>
          </cell>
          <cell r="O148">
            <v>0</v>
          </cell>
        </row>
        <row r="149">
          <cell r="N149">
            <v>0</v>
          </cell>
          <cell r="O149">
            <v>0</v>
          </cell>
        </row>
        <row r="150">
          <cell r="N150">
            <v>0</v>
          </cell>
          <cell r="O150">
            <v>0</v>
          </cell>
        </row>
        <row r="151">
          <cell r="N151">
            <v>0</v>
          </cell>
          <cell r="O151">
            <v>0</v>
          </cell>
        </row>
        <row r="152">
          <cell r="N152">
            <v>0</v>
          </cell>
          <cell r="O152">
            <v>0</v>
          </cell>
        </row>
        <row r="153">
          <cell r="N153">
            <v>0</v>
          </cell>
          <cell r="O153">
            <v>0</v>
          </cell>
        </row>
        <row r="154">
          <cell r="N154">
            <v>0</v>
          </cell>
          <cell r="O154">
            <v>0</v>
          </cell>
        </row>
        <row r="155">
          <cell r="N155">
            <v>0</v>
          </cell>
          <cell r="O155">
            <v>0</v>
          </cell>
        </row>
        <row r="156">
          <cell r="N156">
            <v>0</v>
          </cell>
          <cell r="O15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91"/>
  <sheetViews>
    <sheetView tabSelected="1" view="pageBreakPreview" zoomScale="75" zoomScaleNormal="75" workbookViewId="0">
      <selection activeCell="K8" sqref="K8"/>
    </sheetView>
  </sheetViews>
  <sheetFormatPr defaultRowHeight="12.75" x14ac:dyDescent="0.2"/>
  <cols>
    <col min="2" max="2" width="29.85546875" customWidth="1"/>
    <col min="3" max="3" width="16.7109375" hidden="1" customWidth="1"/>
    <col min="4" max="4" width="16.140625" hidden="1" customWidth="1"/>
    <col min="5" max="5" width="15.5703125" hidden="1" customWidth="1"/>
    <col min="6" max="6" width="17.140625" hidden="1" customWidth="1"/>
    <col min="7" max="7" width="22.140625" customWidth="1"/>
    <col min="8" max="8" width="14" customWidth="1"/>
    <col min="9" max="9" width="16.42578125" customWidth="1"/>
    <col min="10" max="10" width="22" customWidth="1"/>
    <col min="11" max="11" width="20.5703125" customWidth="1"/>
    <col min="12" max="12" width="16.5703125" customWidth="1"/>
    <col min="13" max="13" width="14.140625" customWidth="1"/>
    <col min="14" max="14" width="12.140625" customWidth="1"/>
    <col min="15" max="15" width="12.5703125" customWidth="1"/>
    <col min="16" max="16" width="15" hidden="1" customWidth="1"/>
    <col min="17" max="17" width="11.42578125" hidden="1" customWidth="1"/>
    <col min="18" max="18" width="12.140625" hidden="1" customWidth="1"/>
    <col min="19" max="19" width="10.28515625" hidden="1" customWidth="1"/>
    <col min="20" max="20" width="15" hidden="1" customWidth="1"/>
    <col min="21" max="21" width="15.28515625" hidden="1" customWidth="1"/>
    <col min="22" max="22" width="12.140625" hidden="1" customWidth="1"/>
    <col min="23" max="23" width="12.7109375" hidden="1" customWidth="1"/>
    <col min="24" max="24" width="15" hidden="1" customWidth="1"/>
    <col min="25" max="25" width="15.28515625" hidden="1" customWidth="1"/>
    <col min="26" max="26" width="12.140625" hidden="1" customWidth="1"/>
    <col min="27" max="27" width="12.7109375" hidden="1" customWidth="1"/>
  </cols>
  <sheetData>
    <row r="3" spans="1:27" ht="34.5" customHeight="1" x14ac:dyDescent="0.2">
      <c r="A3" s="213" t="s">
        <v>103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5" spans="1:27" ht="13.5" thickBot="1" x14ac:dyDescent="0.25"/>
    <row r="6" spans="1:27" ht="91.5" customHeight="1" x14ac:dyDescent="0.2">
      <c r="A6" s="118" t="s">
        <v>0</v>
      </c>
      <c r="B6" s="205" t="s">
        <v>102</v>
      </c>
      <c r="C6" s="206"/>
      <c r="D6" s="206"/>
      <c r="E6" s="206"/>
      <c r="F6" s="206"/>
      <c r="G6" s="206"/>
      <c r="H6" s="206"/>
      <c r="I6" s="206"/>
      <c r="J6" s="206"/>
      <c r="K6" s="207"/>
      <c r="L6" s="120" t="s">
        <v>101</v>
      </c>
      <c r="M6" s="122" t="s">
        <v>1</v>
      </c>
      <c r="N6" s="123"/>
      <c r="O6" s="124"/>
      <c r="P6" s="113" t="s">
        <v>2</v>
      </c>
      <c r="Q6" s="115" t="s">
        <v>1</v>
      </c>
      <c r="R6" s="116"/>
      <c r="S6" s="117"/>
      <c r="T6" s="113" t="s">
        <v>3</v>
      </c>
      <c r="U6" s="115" t="s">
        <v>1</v>
      </c>
      <c r="V6" s="116"/>
      <c r="W6" s="117"/>
      <c r="X6" s="113" t="s">
        <v>3</v>
      </c>
      <c r="Y6" s="115" t="s">
        <v>1</v>
      </c>
      <c r="Z6" s="116"/>
      <c r="AA6" s="117"/>
    </row>
    <row r="7" spans="1:27" ht="16.5" customHeight="1" x14ac:dyDescent="0.2">
      <c r="A7" s="119"/>
      <c r="B7" s="208"/>
      <c r="C7" s="209"/>
      <c r="D7" s="209"/>
      <c r="E7" s="209"/>
      <c r="F7" s="209"/>
      <c r="G7" s="209"/>
      <c r="H7" s="209"/>
      <c r="I7" s="209"/>
      <c r="J7" s="209"/>
      <c r="K7" s="210"/>
      <c r="L7" s="121"/>
      <c r="M7" s="1">
        <v>1</v>
      </c>
      <c r="N7" s="1">
        <v>0.8</v>
      </c>
      <c r="O7" s="2">
        <v>0.65</v>
      </c>
      <c r="P7" s="114"/>
      <c r="Q7" s="1">
        <v>1</v>
      </c>
      <c r="R7" s="1">
        <v>0.8</v>
      </c>
      <c r="S7" s="3">
        <v>0.65</v>
      </c>
      <c r="T7" s="114"/>
      <c r="U7" s="1">
        <v>1</v>
      </c>
      <c r="V7" s="1">
        <v>0.8</v>
      </c>
      <c r="W7" s="3">
        <v>0.65</v>
      </c>
      <c r="X7" s="114"/>
      <c r="Y7" s="1">
        <v>1</v>
      </c>
      <c r="Z7" s="1">
        <v>0.8</v>
      </c>
      <c r="AA7" s="3">
        <v>0.65</v>
      </c>
    </row>
    <row r="8" spans="1:27" s="13" customFormat="1" ht="16.5" customHeight="1" thickBot="1" x14ac:dyDescent="0.25">
      <c r="A8" s="4">
        <v>0</v>
      </c>
      <c r="B8" s="5">
        <v>1</v>
      </c>
      <c r="C8" s="5">
        <v>2</v>
      </c>
      <c r="D8" s="6">
        <v>3</v>
      </c>
      <c r="E8" s="6">
        <v>4</v>
      </c>
      <c r="F8" s="6">
        <v>5</v>
      </c>
      <c r="G8" s="130">
        <v>6</v>
      </c>
      <c r="H8" s="130"/>
      <c r="I8" s="130"/>
      <c r="J8" s="7"/>
      <c r="K8" s="7"/>
      <c r="L8" s="8">
        <v>7</v>
      </c>
      <c r="M8" s="9">
        <v>8</v>
      </c>
      <c r="N8" s="9">
        <v>9</v>
      </c>
      <c r="O8" s="10">
        <v>10</v>
      </c>
      <c r="P8" s="11">
        <v>11</v>
      </c>
      <c r="Q8" s="12">
        <v>12</v>
      </c>
      <c r="R8" s="9">
        <v>13</v>
      </c>
      <c r="S8" s="12">
        <v>14</v>
      </c>
      <c r="T8" s="11">
        <v>15</v>
      </c>
      <c r="U8" s="12">
        <v>16</v>
      </c>
      <c r="V8" s="9">
        <v>17</v>
      </c>
      <c r="W8" s="12">
        <v>18</v>
      </c>
      <c r="X8" s="11">
        <v>15</v>
      </c>
      <c r="Y8" s="12">
        <v>16</v>
      </c>
      <c r="Z8" s="9">
        <v>17</v>
      </c>
      <c r="AA8" s="12">
        <v>18</v>
      </c>
    </row>
    <row r="9" spans="1:27" ht="53.25" customHeight="1" x14ac:dyDescent="0.2">
      <c r="A9" s="131" t="s">
        <v>99</v>
      </c>
      <c r="B9" s="131"/>
      <c r="C9" s="91">
        <f>C10+C11+C14+C21+C23</f>
        <v>93</v>
      </c>
      <c r="D9" s="91">
        <f>D10+D11+D14+D21+D23</f>
        <v>93</v>
      </c>
      <c r="E9" s="91">
        <f>E10+E11+E14+E21+E23</f>
        <v>0</v>
      </c>
      <c r="F9" s="91">
        <f>F10+F11+F14+F21+F23</f>
        <v>0</v>
      </c>
      <c r="G9" s="132"/>
      <c r="H9" s="132"/>
      <c r="I9" s="132"/>
      <c r="J9" s="92"/>
      <c r="K9" s="92"/>
      <c r="L9" s="93"/>
      <c r="M9" s="86">
        <v>1</v>
      </c>
      <c r="N9" s="86">
        <v>0.8</v>
      </c>
      <c r="O9" s="87">
        <v>0.65</v>
      </c>
      <c r="P9" s="14">
        <f t="shared" ref="P9:AA9" si="0">P10+P11+P14+P21+P23</f>
        <v>667179</v>
      </c>
      <c r="Q9" s="15">
        <f t="shared" si="0"/>
        <v>667179</v>
      </c>
      <c r="R9" s="15">
        <f t="shared" si="0"/>
        <v>0</v>
      </c>
      <c r="S9" s="16">
        <f t="shared" si="0"/>
        <v>0</v>
      </c>
      <c r="T9" s="14">
        <f t="shared" si="0"/>
        <v>667179</v>
      </c>
      <c r="U9" s="15">
        <f t="shared" si="0"/>
        <v>667179</v>
      </c>
      <c r="V9" s="15">
        <f t="shared" si="0"/>
        <v>0</v>
      </c>
      <c r="W9" s="16">
        <f t="shared" si="0"/>
        <v>0</v>
      </c>
      <c r="X9" s="14">
        <f t="shared" si="0"/>
        <v>667179</v>
      </c>
      <c r="Y9" s="15">
        <f t="shared" si="0"/>
        <v>667179</v>
      </c>
      <c r="Z9" s="15">
        <f t="shared" si="0"/>
        <v>0</v>
      </c>
      <c r="AA9" s="16">
        <f t="shared" si="0"/>
        <v>0</v>
      </c>
    </row>
    <row r="10" spans="1:27" s="29" customFormat="1" ht="25.5" x14ac:dyDescent="0.2">
      <c r="A10" s="17">
        <v>1</v>
      </c>
      <c r="B10" s="18" t="s">
        <v>79</v>
      </c>
      <c r="C10" s="19">
        <f>'[1]posturi 2009'!C10</f>
        <v>1</v>
      </c>
      <c r="D10" s="19">
        <f>'[1]posturi 2009'!D10</f>
        <v>1</v>
      </c>
      <c r="E10" s="19">
        <f>'[1]posturi 2009'!E10</f>
        <v>0</v>
      </c>
      <c r="F10" s="19">
        <v>0</v>
      </c>
      <c r="G10" s="133"/>
      <c r="H10" s="133"/>
      <c r="I10" s="133"/>
      <c r="J10" s="20" t="s">
        <v>79</v>
      </c>
      <c r="K10" s="21"/>
      <c r="L10" s="22">
        <v>8817</v>
      </c>
      <c r="M10" s="23">
        <v>8817</v>
      </c>
      <c r="N10" s="24">
        <v>0</v>
      </c>
      <c r="O10" s="25">
        <v>0</v>
      </c>
      <c r="P10" s="26">
        <f>Q10+R10+S10</f>
        <v>8817</v>
      </c>
      <c r="Q10" s="27">
        <f t="shared" ref="Q10:S11" si="1">D10*M10</f>
        <v>8817</v>
      </c>
      <c r="R10" s="27">
        <f t="shared" si="1"/>
        <v>0</v>
      </c>
      <c r="S10" s="28">
        <f t="shared" si="1"/>
        <v>0</v>
      </c>
      <c r="T10" s="26">
        <f>U10+V10+W10</f>
        <v>8817</v>
      </c>
      <c r="U10" s="27">
        <f>D10*M10</f>
        <v>8817</v>
      </c>
      <c r="V10" s="27">
        <f>E10*R10</f>
        <v>0</v>
      </c>
      <c r="W10" s="28">
        <f>F10*S10</f>
        <v>0</v>
      </c>
      <c r="X10" s="26">
        <f>Y10+Z10+AA10</f>
        <v>8817</v>
      </c>
      <c r="Y10" s="27">
        <f>D10*M10</f>
        <v>8817</v>
      </c>
      <c r="Z10" s="27">
        <f>I10*V10</f>
        <v>0</v>
      </c>
      <c r="AA10" s="28">
        <f>L10*W10</f>
        <v>0</v>
      </c>
    </row>
    <row r="11" spans="1:27" ht="25.5" customHeight="1" x14ac:dyDescent="0.2">
      <c r="A11" s="125"/>
      <c r="B11" s="127" t="s">
        <v>4</v>
      </c>
      <c r="C11" s="128">
        <f>'[1]posturi 2009'!C11</f>
        <v>11</v>
      </c>
      <c r="D11" s="128">
        <f>'[1]posturi 2009'!D11</f>
        <v>11</v>
      </c>
      <c r="E11" s="128">
        <v>0</v>
      </c>
      <c r="F11" s="128">
        <v>0</v>
      </c>
      <c r="G11" s="129"/>
      <c r="H11" s="129"/>
      <c r="I11" s="129"/>
      <c r="J11" s="111" t="s">
        <v>80</v>
      </c>
      <c r="K11" s="31"/>
      <c r="L11" s="32">
        <v>8122</v>
      </c>
      <c r="M11" s="33">
        <v>8122</v>
      </c>
      <c r="N11" s="34">
        <v>0</v>
      </c>
      <c r="O11" s="35">
        <v>0</v>
      </c>
      <c r="P11" s="136">
        <f>Q11+R11+S11</f>
        <v>89342</v>
      </c>
      <c r="Q11" s="134">
        <f t="shared" si="1"/>
        <v>89342</v>
      </c>
      <c r="R11" s="134">
        <f t="shared" si="1"/>
        <v>0</v>
      </c>
      <c r="S11" s="135">
        <f t="shared" si="1"/>
        <v>0</v>
      </c>
      <c r="T11" s="136">
        <f>U11+V11+W11</f>
        <v>89342</v>
      </c>
      <c r="U11" s="134">
        <f>D11*M11</f>
        <v>89342</v>
      </c>
      <c r="V11" s="134">
        <f>E11*R11</f>
        <v>0</v>
      </c>
      <c r="W11" s="135">
        <f>F11*S11</f>
        <v>0</v>
      </c>
      <c r="X11" s="136">
        <f>Y11+Z11+AA11</f>
        <v>89342</v>
      </c>
      <c r="Y11" s="134">
        <f>D11*M11</f>
        <v>89342</v>
      </c>
      <c r="Z11" s="134">
        <f>I11*V11</f>
        <v>0</v>
      </c>
      <c r="AA11" s="135">
        <f>L11*W11</f>
        <v>0</v>
      </c>
    </row>
    <row r="12" spans="1:27" x14ac:dyDescent="0.2">
      <c r="A12" s="125"/>
      <c r="B12" s="127"/>
      <c r="C12" s="128"/>
      <c r="D12" s="128"/>
      <c r="E12" s="128"/>
      <c r="F12" s="128"/>
      <c r="G12" s="129"/>
      <c r="H12" s="129"/>
      <c r="I12" s="129"/>
      <c r="J12" s="30" t="s">
        <v>5</v>
      </c>
      <c r="K12" s="31"/>
      <c r="L12" s="32">
        <v>8122</v>
      </c>
      <c r="M12" s="33">
        <v>8122</v>
      </c>
      <c r="N12" s="36"/>
      <c r="O12" s="37"/>
      <c r="P12" s="136"/>
      <c r="Q12" s="134"/>
      <c r="R12" s="134"/>
      <c r="S12" s="135"/>
      <c r="T12" s="136"/>
      <c r="U12" s="134"/>
      <c r="V12" s="134"/>
      <c r="W12" s="135"/>
      <c r="X12" s="136"/>
      <c r="Y12" s="134"/>
      <c r="Z12" s="134"/>
      <c r="AA12" s="135"/>
    </row>
    <row r="13" spans="1:27" ht="24" customHeight="1" x14ac:dyDescent="0.2">
      <c r="A13" s="126"/>
      <c r="B13" s="127"/>
      <c r="C13" s="128"/>
      <c r="D13" s="128"/>
      <c r="E13" s="128"/>
      <c r="F13" s="128"/>
      <c r="G13" s="129"/>
      <c r="H13" s="129"/>
      <c r="I13" s="129"/>
      <c r="J13" s="30" t="s">
        <v>6</v>
      </c>
      <c r="K13" s="31"/>
      <c r="L13" s="32">
        <v>8122</v>
      </c>
      <c r="M13" s="33">
        <v>8122</v>
      </c>
      <c r="N13" s="38"/>
      <c r="O13" s="39"/>
      <c r="P13" s="136"/>
      <c r="Q13" s="134"/>
      <c r="R13" s="134"/>
      <c r="S13" s="135"/>
      <c r="T13" s="136"/>
      <c r="U13" s="134"/>
      <c r="V13" s="134"/>
      <c r="W13" s="135"/>
      <c r="X13" s="136"/>
      <c r="Y13" s="134"/>
      <c r="Z13" s="134"/>
      <c r="AA13" s="135"/>
    </row>
    <row r="14" spans="1:27" ht="25.5" customHeight="1" x14ac:dyDescent="0.2">
      <c r="A14" s="125"/>
      <c r="B14" s="137" t="s">
        <v>7</v>
      </c>
      <c r="C14" s="128">
        <f>'[1]posturi 2009'!C12</f>
        <v>16</v>
      </c>
      <c r="D14" s="128">
        <f>'[1]posturi 2009'!D12</f>
        <v>16</v>
      </c>
      <c r="E14" s="128">
        <v>0</v>
      </c>
      <c r="F14" s="128">
        <v>0</v>
      </c>
      <c r="G14" s="129" t="s">
        <v>8</v>
      </c>
      <c r="H14" s="129"/>
      <c r="I14" s="129"/>
      <c r="J14" s="138" t="s">
        <v>9</v>
      </c>
      <c r="K14" s="139"/>
      <c r="L14" s="40">
        <f t="shared" ref="L14:L20" si="2">M14</f>
        <v>7643</v>
      </c>
      <c r="M14" s="33">
        <v>7643</v>
      </c>
      <c r="N14" s="41">
        <v>0</v>
      </c>
      <c r="O14" s="42">
        <v>0</v>
      </c>
      <c r="P14" s="136">
        <f>Q14+R14+S14</f>
        <v>122288</v>
      </c>
      <c r="Q14" s="134">
        <f>D14*M14</f>
        <v>122288</v>
      </c>
      <c r="R14" s="134">
        <f>E14*N14</f>
        <v>0</v>
      </c>
      <c r="S14" s="135">
        <f>F14*O14</f>
        <v>0</v>
      </c>
      <c r="T14" s="136">
        <f>U14+V14+W14</f>
        <v>122288</v>
      </c>
      <c r="U14" s="134">
        <f>D14*M14</f>
        <v>122288</v>
      </c>
      <c r="V14" s="134">
        <f>E14*R14</f>
        <v>0</v>
      </c>
      <c r="W14" s="135">
        <f>F14*S14</f>
        <v>0</v>
      </c>
      <c r="X14" s="136">
        <f>Y14+Z14+AA14</f>
        <v>122288</v>
      </c>
      <c r="Y14" s="134">
        <f>D14*M14</f>
        <v>122288</v>
      </c>
      <c r="Z14" s="134">
        <f>I14*V14</f>
        <v>0</v>
      </c>
      <c r="AA14" s="135">
        <f>L14*W14</f>
        <v>0</v>
      </c>
    </row>
    <row r="15" spans="1:27" x14ac:dyDescent="0.2">
      <c r="A15" s="125"/>
      <c r="B15" s="137"/>
      <c r="C15" s="128"/>
      <c r="D15" s="128"/>
      <c r="E15" s="128"/>
      <c r="F15" s="128"/>
      <c r="G15" s="129"/>
      <c r="H15" s="129"/>
      <c r="I15" s="129"/>
      <c r="J15" s="140" t="s">
        <v>10</v>
      </c>
      <c r="K15" s="112" t="s">
        <v>81</v>
      </c>
      <c r="L15" s="40">
        <f t="shared" si="2"/>
        <v>7643</v>
      </c>
      <c r="M15" s="33">
        <v>7643</v>
      </c>
      <c r="N15" s="41"/>
      <c r="O15" s="42"/>
      <c r="P15" s="136"/>
      <c r="Q15" s="134"/>
      <c r="R15" s="134"/>
      <c r="S15" s="135"/>
      <c r="T15" s="136"/>
      <c r="U15" s="134"/>
      <c r="V15" s="134"/>
      <c r="W15" s="135"/>
      <c r="X15" s="136"/>
      <c r="Y15" s="134"/>
      <c r="Z15" s="134"/>
      <c r="AA15" s="135"/>
    </row>
    <row r="16" spans="1:27" x14ac:dyDescent="0.2">
      <c r="A16" s="125"/>
      <c r="B16" s="137"/>
      <c r="C16" s="128"/>
      <c r="D16" s="128"/>
      <c r="E16" s="128"/>
      <c r="F16" s="128"/>
      <c r="G16" s="129"/>
      <c r="H16" s="129"/>
      <c r="I16" s="129"/>
      <c r="J16" s="141"/>
      <c r="K16" s="112" t="s">
        <v>13</v>
      </c>
      <c r="L16" s="40">
        <f t="shared" si="2"/>
        <v>7643</v>
      </c>
      <c r="M16" s="33">
        <v>7643</v>
      </c>
      <c r="N16" s="41"/>
      <c r="O16" s="42"/>
      <c r="P16" s="136"/>
      <c r="Q16" s="134"/>
      <c r="R16" s="134"/>
      <c r="S16" s="135"/>
      <c r="T16" s="136"/>
      <c r="U16" s="134"/>
      <c r="V16" s="134"/>
      <c r="W16" s="135"/>
      <c r="X16" s="136"/>
      <c r="Y16" s="134"/>
      <c r="Z16" s="134"/>
      <c r="AA16" s="135"/>
    </row>
    <row r="17" spans="1:27" x14ac:dyDescent="0.2">
      <c r="A17" s="125"/>
      <c r="B17" s="137"/>
      <c r="C17" s="128"/>
      <c r="D17" s="128"/>
      <c r="E17" s="128"/>
      <c r="F17" s="128"/>
      <c r="G17" s="129"/>
      <c r="H17" s="129"/>
      <c r="I17" s="129"/>
      <c r="J17" s="141"/>
      <c r="K17" s="112" t="s">
        <v>82</v>
      </c>
      <c r="L17" s="40">
        <f t="shared" si="2"/>
        <v>7643</v>
      </c>
      <c r="M17" s="33">
        <v>7643</v>
      </c>
      <c r="N17" s="41"/>
      <c r="O17" s="42"/>
      <c r="P17" s="136"/>
      <c r="Q17" s="134"/>
      <c r="R17" s="134"/>
      <c r="S17" s="135"/>
      <c r="T17" s="136"/>
      <c r="U17" s="134"/>
      <c r="V17" s="134"/>
      <c r="W17" s="135"/>
      <c r="X17" s="136"/>
      <c r="Y17" s="134"/>
      <c r="Z17" s="134"/>
      <c r="AA17" s="135"/>
    </row>
    <row r="18" spans="1:27" x14ac:dyDescent="0.2">
      <c r="A18" s="125"/>
      <c r="B18" s="137"/>
      <c r="C18" s="128"/>
      <c r="D18" s="128"/>
      <c r="E18" s="128"/>
      <c r="F18" s="128"/>
      <c r="G18" s="129"/>
      <c r="H18" s="129"/>
      <c r="I18" s="129"/>
      <c r="J18" s="141"/>
      <c r="K18" s="112" t="s">
        <v>83</v>
      </c>
      <c r="L18" s="40">
        <f t="shared" si="2"/>
        <v>7643</v>
      </c>
      <c r="M18" s="33">
        <v>7643</v>
      </c>
      <c r="N18" s="41"/>
      <c r="O18" s="42"/>
      <c r="P18" s="136"/>
      <c r="Q18" s="134"/>
      <c r="R18" s="134"/>
      <c r="S18" s="135"/>
      <c r="T18" s="136"/>
      <c r="U18" s="134"/>
      <c r="V18" s="134"/>
      <c r="W18" s="135"/>
      <c r="X18" s="136"/>
      <c r="Y18" s="134"/>
      <c r="Z18" s="134"/>
      <c r="AA18" s="135"/>
    </row>
    <row r="19" spans="1:27" x14ac:dyDescent="0.2">
      <c r="A19" s="125"/>
      <c r="B19" s="137"/>
      <c r="C19" s="128"/>
      <c r="D19" s="128"/>
      <c r="E19" s="128"/>
      <c r="F19" s="128"/>
      <c r="G19" s="129"/>
      <c r="H19" s="129"/>
      <c r="I19" s="129"/>
      <c r="J19" s="141"/>
      <c r="K19" s="112" t="s">
        <v>84</v>
      </c>
      <c r="L19" s="40">
        <f t="shared" si="2"/>
        <v>7643</v>
      </c>
      <c r="M19" s="33">
        <v>7643</v>
      </c>
      <c r="N19" s="41"/>
      <c r="O19" s="42"/>
      <c r="P19" s="136"/>
      <c r="Q19" s="134"/>
      <c r="R19" s="134"/>
      <c r="S19" s="135"/>
      <c r="T19" s="136"/>
      <c r="U19" s="134"/>
      <c r="V19" s="134"/>
      <c r="W19" s="135"/>
      <c r="X19" s="136"/>
      <c r="Y19" s="134"/>
      <c r="Z19" s="134"/>
      <c r="AA19" s="135"/>
    </row>
    <row r="20" spans="1:27" x14ac:dyDescent="0.2">
      <c r="A20" s="126"/>
      <c r="B20" s="137"/>
      <c r="C20" s="128"/>
      <c r="D20" s="128"/>
      <c r="E20" s="128"/>
      <c r="F20" s="128"/>
      <c r="G20" s="129"/>
      <c r="H20" s="129"/>
      <c r="I20" s="129"/>
      <c r="J20" s="142"/>
      <c r="K20" s="112" t="s">
        <v>85</v>
      </c>
      <c r="L20" s="40">
        <f t="shared" si="2"/>
        <v>7643</v>
      </c>
      <c r="M20" s="33">
        <v>7643</v>
      </c>
      <c r="N20" s="41"/>
      <c r="O20" s="42"/>
      <c r="P20" s="136"/>
      <c r="Q20" s="134"/>
      <c r="R20" s="134"/>
      <c r="S20" s="135"/>
      <c r="T20" s="136"/>
      <c r="U20" s="134"/>
      <c r="V20" s="134"/>
      <c r="W20" s="135"/>
      <c r="X20" s="136"/>
      <c r="Y20" s="134"/>
      <c r="Z20" s="134"/>
      <c r="AA20" s="135"/>
    </row>
    <row r="21" spans="1:27" ht="12.75" customHeight="1" x14ac:dyDescent="0.2">
      <c r="A21" s="125"/>
      <c r="B21" s="143" t="s">
        <v>11</v>
      </c>
      <c r="C21" s="129">
        <f>'[1]posturi 2009'!C13</f>
        <v>39</v>
      </c>
      <c r="D21" s="129">
        <f>'[1]posturi 2009'!D13</f>
        <v>39</v>
      </c>
      <c r="E21" s="129">
        <v>0</v>
      </c>
      <c r="F21" s="129">
        <v>0</v>
      </c>
      <c r="G21" s="144" t="s">
        <v>12</v>
      </c>
      <c r="H21" s="144"/>
      <c r="I21" s="144"/>
      <c r="J21" s="138" t="s">
        <v>13</v>
      </c>
      <c r="K21" s="145"/>
      <c r="L21" s="43">
        <v>6994</v>
      </c>
      <c r="M21" s="33">
        <v>6994</v>
      </c>
      <c r="N21" s="44">
        <v>0</v>
      </c>
      <c r="O21" s="45">
        <v>0</v>
      </c>
      <c r="P21" s="136">
        <f>Q21+R21+S21</f>
        <v>272766</v>
      </c>
      <c r="Q21" s="134">
        <f>D21*M21</f>
        <v>272766</v>
      </c>
      <c r="R21" s="134">
        <f>E21*N21</f>
        <v>0</v>
      </c>
      <c r="S21" s="135">
        <f>F21*O21</f>
        <v>0</v>
      </c>
      <c r="T21" s="136">
        <f>U21+V21+W21</f>
        <v>272766</v>
      </c>
      <c r="U21" s="134">
        <f>D21*M21</f>
        <v>272766</v>
      </c>
      <c r="V21" s="134">
        <f>E21*R21</f>
        <v>0</v>
      </c>
      <c r="W21" s="135">
        <f>F21*S21</f>
        <v>0</v>
      </c>
      <c r="X21" s="136">
        <f>Y21+Z21+AA21</f>
        <v>272766</v>
      </c>
      <c r="Y21" s="134">
        <f>D21*M21</f>
        <v>272766</v>
      </c>
      <c r="Z21" s="134">
        <f>I21*V21</f>
        <v>0</v>
      </c>
      <c r="AA21" s="135">
        <f>L21*W21</f>
        <v>0</v>
      </c>
    </row>
    <row r="22" spans="1:27" ht="18" customHeight="1" x14ac:dyDescent="0.2">
      <c r="A22" s="126"/>
      <c r="B22" s="143"/>
      <c r="C22" s="129"/>
      <c r="D22" s="129"/>
      <c r="E22" s="129"/>
      <c r="F22" s="129"/>
      <c r="G22" s="144"/>
      <c r="H22" s="144"/>
      <c r="I22" s="144"/>
      <c r="J22" s="138" t="s">
        <v>14</v>
      </c>
      <c r="K22" s="145"/>
      <c r="L22" s="43">
        <v>6994</v>
      </c>
      <c r="M22" s="33">
        <v>6994</v>
      </c>
      <c r="N22" s="44"/>
      <c r="O22" s="45"/>
      <c r="P22" s="136"/>
      <c r="Q22" s="134"/>
      <c r="R22" s="134"/>
      <c r="S22" s="135"/>
      <c r="T22" s="136"/>
      <c r="U22" s="134"/>
      <c r="V22" s="134"/>
      <c r="W22" s="135"/>
      <c r="X22" s="136"/>
      <c r="Y22" s="134"/>
      <c r="Z22" s="134"/>
      <c r="AA22" s="135"/>
    </row>
    <row r="23" spans="1:27" ht="17.25" customHeight="1" x14ac:dyDescent="0.2">
      <c r="A23" s="125"/>
      <c r="B23" s="155" t="s">
        <v>15</v>
      </c>
      <c r="C23" s="129">
        <f>'[1]posturi 2009'!C14</f>
        <v>26</v>
      </c>
      <c r="D23" s="129">
        <f>'[1]posturi 2009'!D14</f>
        <v>26</v>
      </c>
      <c r="E23" s="129">
        <v>0</v>
      </c>
      <c r="F23" s="129">
        <v>0</v>
      </c>
      <c r="G23" s="129" t="s">
        <v>16</v>
      </c>
      <c r="H23" s="129"/>
      <c r="I23" s="129"/>
      <c r="J23" s="138" t="s">
        <v>17</v>
      </c>
      <c r="K23" s="145"/>
      <c r="L23" s="32">
        <v>6691</v>
      </c>
      <c r="M23" s="33">
        <v>6691</v>
      </c>
      <c r="N23" s="46">
        <v>0</v>
      </c>
      <c r="O23" s="47">
        <v>0</v>
      </c>
      <c r="P23" s="136">
        <f>Q23+R23+S23</f>
        <v>173966</v>
      </c>
      <c r="Q23" s="134">
        <f>D23*M23</f>
        <v>173966</v>
      </c>
      <c r="R23" s="134">
        <f>E23*N23</f>
        <v>0</v>
      </c>
      <c r="S23" s="135">
        <f>F23*O23</f>
        <v>0</v>
      </c>
      <c r="T23" s="136">
        <f>U23+V23+W23</f>
        <v>173966</v>
      </c>
      <c r="U23" s="134">
        <f>D23*M23</f>
        <v>173966</v>
      </c>
      <c r="V23" s="134">
        <f>E23*R23</f>
        <v>0</v>
      </c>
      <c r="W23" s="135">
        <f>F23*S23</f>
        <v>0</v>
      </c>
      <c r="X23" s="136">
        <f>Y23+Z23+AA23</f>
        <v>173966</v>
      </c>
      <c r="Y23" s="134">
        <f>D23*M23</f>
        <v>173966</v>
      </c>
      <c r="Z23" s="134">
        <f>I23*V23</f>
        <v>0</v>
      </c>
      <c r="AA23" s="135">
        <f>L23*W23</f>
        <v>0</v>
      </c>
    </row>
    <row r="24" spans="1:27" x14ac:dyDescent="0.2">
      <c r="A24" s="125"/>
      <c r="B24" s="155"/>
      <c r="C24" s="129"/>
      <c r="D24" s="129"/>
      <c r="E24" s="129"/>
      <c r="F24" s="129"/>
      <c r="G24" s="129"/>
      <c r="H24" s="129"/>
      <c r="I24" s="129"/>
      <c r="J24" s="138" t="s">
        <v>18</v>
      </c>
      <c r="K24" s="145"/>
      <c r="L24" s="32">
        <v>6691</v>
      </c>
      <c r="M24" s="33">
        <v>6691</v>
      </c>
      <c r="N24" s="46"/>
      <c r="O24" s="47"/>
      <c r="P24" s="136"/>
      <c r="Q24" s="134"/>
      <c r="R24" s="134"/>
      <c r="S24" s="135"/>
      <c r="T24" s="136"/>
      <c r="U24" s="134"/>
      <c r="V24" s="134"/>
      <c r="W24" s="135"/>
      <c r="X24" s="136"/>
      <c r="Y24" s="134"/>
      <c r="Z24" s="134"/>
      <c r="AA24" s="135"/>
    </row>
    <row r="25" spans="1:27" x14ac:dyDescent="0.2">
      <c r="A25" s="125"/>
      <c r="B25" s="155"/>
      <c r="C25" s="129"/>
      <c r="D25" s="129"/>
      <c r="E25" s="129"/>
      <c r="F25" s="129"/>
      <c r="G25" s="129"/>
      <c r="H25" s="129"/>
      <c r="I25" s="129"/>
      <c r="J25" s="138" t="s">
        <v>19</v>
      </c>
      <c r="K25" s="145"/>
      <c r="L25" s="32">
        <v>6691</v>
      </c>
      <c r="M25" s="33">
        <v>6691</v>
      </c>
      <c r="N25" s="46"/>
      <c r="O25" s="47"/>
      <c r="P25" s="136"/>
      <c r="Q25" s="134"/>
      <c r="R25" s="134"/>
      <c r="S25" s="135"/>
      <c r="T25" s="136"/>
      <c r="U25" s="134"/>
      <c r="V25" s="134"/>
      <c r="W25" s="135"/>
      <c r="X25" s="136"/>
      <c r="Y25" s="134"/>
      <c r="Z25" s="134"/>
      <c r="AA25" s="135"/>
    </row>
    <row r="26" spans="1:27" x14ac:dyDescent="0.2">
      <c r="A26" s="154"/>
      <c r="B26" s="156"/>
      <c r="C26" s="140"/>
      <c r="D26" s="140"/>
      <c r="E26" s="140"/>
      <c r="F26" s="140"/>
      <c r="G26" s="140"/>
      <c r="H26" s="140"/>
      <c r="I26" s="140"/>
      <c r="J26" s="149" t="s">
        <v>86</v>
      </c>
      <c r="K26" s="150"/>
      <c r="L26" s="32">
        <v>6691</v>
      </c>
      <c r="M26" s="33">
        <v>6691</v>
      </c>
      <c r="N26" s="48"/>
      <c r="O26" s="49"/>
      <c r="P26" s="146"/>
      <c r="Q26" s="147"/>
      <c r="R26" s="147"/>
      <c r="S26" s="148"/>
      <c r="T26" s="146"/>
      <c r="U26" s="147"/>
      <c r="V26" s="147"/>
      <c r="W26" s="148"/>
      <c r="X26" s="146"/>
      <c r="Y26" s="147"/>
      <c r="Z26" s="147"/>
      <c r="AA26" s="148"/>
    </row>
    <row r="27" spans="1:27" ht="18.75" customHeight="1" x14ac:dyDescent="0.2">
      <c r="A27" s="151" t="s">
        <v>20</v>
      </c>
      <c r="B27" s="151"/>
      <c r="C27" s="152">
        <f>C29+C35+C39+C45</f>
        <v>1268</v>
      </c>
      <c r="D27" s="152">
        <f>D29+D35+D39+D45</f>
        <v>1268</v>
      </c>
      <c r="E27" s="152">
        <f>E29+E35+E39+E45</f>
        <v>0</v>
      </c>
      <c r="F27" s="152">
        <f>F29+F35+F39+F45</f>
        <v>0</v>
      </c>
      <c r="G27" s="202"/>
      <c r="H27" s="203"/>
      <c r="I27" s="203"/>
      <c r="J27" s="203"/>
      <c r="K27" s="203"/>
      <c r="L27" s="204"/>
      <c r="M27" s="162" t="s">
        <v>1</v>
      </c>
      <c r="N27" s="163"/>
      <c r="O27" s="164"/>
      <c r="P27" s="50"/>
      <c r="Q27" s="51"/>
      <c r="R27" s="51"/>
      <c r="S27" s="52"/>
      <c r="T27" s="50"/>
      <c r="U27" s="51"/>
      <c r="V27" s="51"/>
      <c r="W27" s="52"/>
      <c r="X27" s="50"/>
      <c r="Y27" s="51"/>
      <c r="Z27" s="51"/>
      <c r="AA27" s="52"/>
    </row>
    <row r="28" spans="1:27" ht="100.5" customHeight="1" x14ac:dyDescent="0.2">
      <c r="A28" s="151"/>
      <c r="B28" s="151"/>
      <c r="C28" s="153"/>
      <c r="D28" s="153"/>
      <c r="E28" s="153"/>
      <c r="F28" s="153"/>
      <c r="G28" s="84" t="s">
        <v>87</v>
      </c>
      <c r="H28" s="84" t="s">
        <v>21</v>
      </c>
      <c r="I28" s="84" t="s">
        <v>22</v>
      </c>
      <c r="J28" s="84"/>
      <c r="K28" s="84"/>
      <c r="L28" s="85"/>
      <c r="M28" s="86">
        <v>1</v>
      </c>
      <c r="N28" s="86">
        <v>0.8</v>
      </c>
      <c r="O28" s="87">
        <v>0.65</v>
      </c>
      <c r="P28" s="14">
        <f t="shared" ref="P28:AA28" si="3">P29+P35+P39+P45</f>
        <v>1718478</v>
      </c>
      <c r="Q28" s="15">
        <f t="shared" si="3"/>
        <v>1718478</v>
      </c>
      <c r="R28" s="15">
        <f t="shared" si="3"/>
        <v>0</v>
      </c>
      <c r="S28" s="16">
        <f t="shared" si="3"/>
        <v>0</v>
      </c>
      <c r="T28" s="14">
        <f t="shared" si="3"/>
        <v>1718478</v>
      </c>
      <c r="U28" s="15">
        <f t="shared" si="3"/>
        <v>1718478</v>
      </c>
      <c r="V28" s="15">
        <f t="shared" si="3"/>
        <v>0</v>
      </c>
      <c r="W28" s="16">
        <f t="shared" si="3"/>
        <v>0</v>
      </c>
      <c r="X28" s="14">
        <f t="shared" si="3"/>
        <v>1718478</v>
      </c>
      <c r="Y28" s="15">
        <f t="shared" si="3"/>
        <v>1718478</v>
      </c>
      <c r="Z28" s="15">
        <f t="shared" si="3"/>
        <v>0</v>
      </c>
      <c r="AA28" s="16">
        <f t="shared" si="3"/>
        <v>0</v>
      </c>
    </row>
    <row r="29" spans="1:27" ht="25.5" customHeight="1" x14ac:dyDescent="0.2">
      <c r="A29" s="165"/>
      <c r="B29" s="167" t="s">
        <v>23</v>
      </c>
      <c r="C29" s="168">
        <f>'[1]posturi 2009'!C16</f>
        <v>46</v>
      </c>
      <c r="D29" s="168">
        <f>'[1]posturi 2009'!D16</f>
        <v>46</v>
      </c>
      <c r="E29" s="168">
        <f>'[1]posturi 2009'!E16</f>
        <v>0</v>
      </c>
      <c r="F29" s="168">
        <f>'[1]posturi 2009'!F16</f>
        <v>0</v>
      </c>
      <c r="G29" s="169" t="s">
        <v>98</v>
      </c>
      <c r="H29" s="170" t="s">
        <v>24</v>
      </c>
      <c r="I29" s="142" t="s">
        <v>25</v>
      </c>
      <c r="J29" s="157" t="s">
        <v>88</v>
      </c>
      <c r="K29" s="158"/>
      <c r="L29" s="88">
        <f>M29</f>
        <v>2194</v>
      </c>
      <c r="M29" s="53">
        <v>2194</v>
      </c>
      <c r="N29" s="54">
        <v>0</v>
      </c>
      <c r="O29" s="55">
        <f t="shared" ref="O29:O34" si="4">ROUND(N29*$L$27,0)</f>
        <v>0</v>
      </c>
      <c r="P29" s="159">
        <f>Q29+R29+S29</f>
        <v>100924</v>
      </c>
      <c r="Q29" s="160">
        <f>D29*M29</f>
        <v>100924</v>
      </c>
      <c r="R29" s="160">
        <f>E29*N29</f>
        <v>0</v>
      </c>
      <c r="S29" s="161">
        <f>F29*O29</f>
        <v>0</v>
      </c>
      <c r="T29" s="159">
        <f>U29+V29+W29</f>
        <v>100924</v>
      </c>
      <c r="U29" s="160">
        <f>D29*M29</f>
        <v>100924</v>
      </c>
      <c r="V29" s="160">
        <f>N29*R29</f>
        <v>0</v>
      </c>
      <c r="W29" s="161">
        <f>O29*S29</f>
        <v>0</v>
      </c>
      <c r="X29" s="159">
        <f>Y29+Z29+AA29</f>
        <v>100924</v>
      </c>
      <c r="Y29" s="160">
        <f>D29*M29</f>
        <v>100924</v>
      </c>
      <c r="Z29" s="160">
        <f>R29*V29</f>
        <v>0</v>
      </c>
      <c r="AA29" s="161">
        <f>S29*W29</f>
        <v>0</v>
      </c>
    </row>
    <row r="30" spans="1:27" x14ac:dyDescent="0.2">
      <c r="A30" s="165"/>
      <c r="B30" s="127"/>
      <c r="C30" s="128"/>
      <c r="D30" s="128"/>
      <c r="E30" s="128"/>
      <c r="F30" s="128"/>
      <c r="G30" s="155"/>
      <c r="H30" s="128"/>
      <c r="I30" s="128"/>
      <c r="J30" s="138" t="s">
        <v>26</v>
      </c>
      <c r="K30" s="139"/>
      <c r="L30" s="89">
        <f t="shared" ref="L30:L47" si="5">M30</f>
        <v>2194</v>
      </c>
      <c r="M30" s="56">
        <v>2194</v>
      </c>
      <c r="N30" s="57">
        <v>0</v>
      </c>
      <c r="O30" s="58">
        <f t="shared" si="4"/>
        <v>0</v>
      </c>
      <c r="P30" s="136"/>
      <c r="Q30" s="134"/>
      <c r="R30" s="134"/>
      <c r="S30" s="135"/>
      <c r="T30" s="136"/>
      <c r="U30" s="134"/>
      <c r="V30" s="134"/>
      <c r="W30" s="135"/>
      <c r="X30" s="136"/>
      <c r="Y30" s="134"/>
      <c r="Z30" s="134"/>
      <c r="AA30" s="135"/>
    </row>
    <row r="31" spans="1:27" x14ac:dyDescent="0.2">
      <c r="A31" s="165"/>
      <c r="B31" s="127"/>
      <c r="C31" s="128"/>
      <c r="D31" s="128"/>
      <c r="E31" s="128"/>
      <c r="F31" s="128"/>
      <c r="G31" s="155"/>
      <c r="H31" s="128"/>
      <c r="I31" s="128"/>
      <c r="J31" s="138" t="s">
        <v>27</v>
      </c>
      <c r="K31" s="139"/>
      <c r="L31" s="89">
        <f t="shared" si="5"/>
        <v>2194</v>
      </c>
      <c r="M31" s="56">
        <v>2194</v>
      </c>
      <c r="N31" s="57">
        <v>0</v>
      </c>
      <c r="O31" s="58">
        <f t="shared" si="4"/>
        <v>0</v>
      </c>
      <c r="P31" s="136"/>
      <c r="Q31" s="134"/>
      <c r="R31" s="134"/>
      <c r="S31" s="135"/>
      <c r="T31" s="136"/>
      <c r="U31" s="134"/>
      <c r="V31" s="134"/>
      <c r="W31" s="135"/>
      <c r="X31" s="136"/>
      <c r="Y31" s="134"/>
      <c r="Z31" s="134"/>
      <c r="AA31" s="135"/>
    </row>
    <row r="32" spans="1:27" x14ac:dyDescent="0.2">
      <c r="A32" s="165"/>
      <c r="B32" s="127"/>
      <c r="C32" s="128"/>
      <c r="D32" s="128"/>
      <c r="E32" s="128"/>
      <c r="F32" s="128"/>
      <c r="G32" s="155"/>
      <c r="H32" s="128"/>
      <c r="I32" s="128"/>
      <c r="J32" s="138" t="s">
        <v>28</v>
      </c>
      <c r="K32" s="139"/>
      <c r="L32" s="89">
        <f t="shared" si="5"/>
        <v>2194</v>
      </c>
      <c r="M32" s="56">
        <v>2194</v>
      </c>
      <c r="N32" s="57">
        <v>0</v>
      </c>
      <c r="O32" s="58">
        <f t="shared" si="4"/>
        <v>0</v>
      </c>
      <c r="P32" s="136"/>
      <c r="Q32" s="134"/>
      <c r="R32" s="134"/>
      <c r="S32" s="135"/>
      <c r="T32" s="136"/>
      <c r="U32" s="134"/>
      <c r="V32" s="134"/>
      <c r="W32" s="135"/>
      <c r="X32" s="136"/>
      <c r="Y32" s="134"/>
      <c r="Z32" s="134"/>
      <c r="AA32" s="135"/>
    </row>
    <row r="33" spans="1:27" x14ac:dyDescent="0.2">
      <c r="A33" s="165"/>
      <c r="B33" s="127"/>
      <c r="C33" s="128"/>
      <c r="D33" s="128"/>
      <c r="E33" s="128"/>
      <c r="F33" s="128"/>
      <c r="G33" s="155"/>
      <c r="H33" s="128"/>
      <c r="I33" s="128"/>
      <c r="J33" s="138" t="s">
        <v>29</v>
      </c>
      <c r="K33" s="139"/>
      <c r="L33" s="89">
        <f t="shared" si="5"/>
        <v>2194</v>
      </c>
      <c r="M33" s="56">
        <v>2194</v>
      </c>
      <c r="N33" s="57">
        <v>0</v>
      </c>
      <c r="O33" s="58">
        <f t="shared" si="4"/>
        <v>0</v>
      </c>
      <c r="P33" s="136"/>
      <c r="Q33" s="134"/>
      <c r="R33" s="134"/>
      <c r="S33" s="135"/>
      <c r="T33" s="136"/>
      <c r="U33" s="134"/>
      <c r="V33" s="134"/>
      <c r="W33" s="135"/>
      <c r="X33" s="136"/>
      <c r="Y33" s="134"/>
      <c r="Z33" s="134"/>
      <c r="AA33" s="135"/>
    </row>
    <row r="34" spans="1:27" x14ac:dyDescent="0.2">
      <c r="A34" s="166"/>
      <c r="B34" s="127"/>
      <c r="C34" s="128"/>
      <c r="D34" s="128"/>
      <c r="E34" s="128"/>
      <c r="F34" s="128"/>
      <c r="G34" s="155"/>
      <c r="H34" s="128"/>
      <c r="I34" s="128"/>
      <c r="J34" s="171" t="s">
        <v>30</v>
      </c>
      <c r="K34" s="172"/>
      <c r="L34" s="89">
        <f t="shared" si="5"/>
        <v>2194</v>
      </c>
      <c r="M34" s="56">
        <v>2194</v>
      </c>
      <c r="N34" s="57">
        <v>0</v>
      </c>
      <c r="O34" s="58">
        <f t="shared" si="4"/>
        <v>0</v>
      </c>
      <c r="P34" s="136"/>
      <c r="Q34" s="134"/>
      <c r="R34" s="134"/>
      <c r="S34" s="135"/>
      <c r="T34" s="136"/>
      <c r="U34" s="134"/>
      <c r="V34" s="134"/>
      <c r="W34" s="135"/>
      <c r="X34" s="136"/>
      <c r="Y34" s="134"/>
      <c r="Z34" s="134"/>
      <c r="AA34" s="135"/>
    </row>
    <row r="35" spans="1:27" ht="25.5" customHeight="1" x14ac:dyDescent="0.2">
      <c r="A35" s="173"/>
      <c r="B35" s="127" t="s">
        <v>31</v>
      </c>
      <c r="C35" s="128">
        <f>'[1]posturi 2009'!C17</f>
        <v>41</v>
      </c>
      <c r="D35" s="128">
        <f>'[1]posturi 2009'!D17</f>
        <v>41</v>
      </c>
      <c r="E35" s="128">
        <f>'[1]posturi 2009'!E17</f>
        <v>0</v>
      </c>
      <c r="F35" s="128">
        <f>'[1]posturi 2009'!F17</f>
        <v>0</v>
      </c>
      <c r="G35" s="176" t="s">
        <v>89</v>
      </c>
      <c r="H35" s="177" t="s">
        <v>24</v>
      </c>
      <c r="I35" s="129" t="s">
        <v>32</v>
      </c>
      <c r="J35" s="175" t="s">
        <v>33</v>
      </c>
      <c r="K35" s="158"/>
      <c r="L35" s="89">
        <f t="shared" si="5"/>
        <v>1809</v>
      </c>
      <c r="M35" s="56">
        <v>1809</v>
      </c>
      <c r="N35" s="32">
        <v>0</v>
      </c>
      <c r="O35" s="59">
        <f>ROUND(N35*N27,0)</f>
        <v>0</v>
      </c>
      <c r="P35" s="136">
        <f>Q35+R35+S35</f>
        <v>74169</v>
      </c>
      <c r="Q35" s="134">
        <f>D35*M35</f>
        <v>74169</v>
      </c>
      <c r="R35" s="134">
        <f>E35*N35</f>
        <v>0</v>
      </c>
      <c r="S35" s="135">
        <f>F35*O35</f>
        <v>0</v>
      </c>
      <c r="T35" s="136">
        <f>U35+V35+W35</f>
        <v>74169</v>
      </c>
      <c r="U35" s="134">
        <f>D35*M35</f>
        <v>74169</v>
      </c>
      <c r="V35" s="134">
        <f>N35*R35</f>
        <v>0</v>
      </c>
      <c r="W35" s="135">
        <f>O35*S35</f>
        <v>0</v>
      </c>
      <c r="X35" s="136">
        <f>Y35+Z35+AA35</f>
        <v>74169</v>
      </c>
      <c r="Y35" s="134">
        <f>D35*M35</f>
        <v>74169</v>
      </c>
      <c r="Z35" s="134">
        <f>R35*V35</f>
        <v>0</v>
      </c>
      <c r="AA35" s="135">
        <f>S35*W35</f>
        <v>0</v>
      </c>
    </row>
    <row r="36" spans="1:27" x14ac:dyDescent="0.2">
      <c r="A36" s="173"/>
      <c r="B36" s="127"/>
      <c r="C36" s="128"/>
      <c r="D36" s="128"/>
      <c r="E36" s="128"/>
      <c r="F36" s="128"/>
      <c r="G36" s="127"/>
      <c r="H36" s="128"/>
      <c r="I36" s="128"/>
      <c r="J36" s="138" t="s">
        <v>34</v>
      </c>
      <c r="K36" s="139"/>
      <c r="L36" s="89">
        <f t="shared" si="5"/>
        <v>1809</v>
      </c>
      <c r="M36" s="56">
        <v>1809</v>
      </c>
      <c r="N36" s="32">
        <v>0</v>
      </c>
      <c r="O36" s="59">
        <f>ROUND(N36*N28,0)</f>
        <v>0</v>
      </c>
      <c r="P36" s="136"/>
      <c r="Q36" s="134"/>
      <c r="R36" s="134"/>
      <c r="S36" s="135"/>
      <c r="T36" s="136"/>
      <c r="U36" s="134"/>
      <c r="V36" s="134"/>
      <c r="W36" s="135"/>
      <c r="X36" s="136"/>
      <c r="Y36" s="134"/>
      <c r="Z36" s="134"/>
      <c r="AA36" s="135"/>
    </row>
    <row r="37" spans="1:27" x14ac:dyDescent="0.2">
      <c r="A37" s="173"/>
      <c r="B37" s="127"/>
      <c r="C37" s="128"/>
      <c r="D37" s="128"/>
      <c r="E37" s="128"/>
      <c r="F37" s="128"/>
      <c r="G37" s="127"/>
      <c r="H37" s="128"/>
      <c r="I37" s="128"/>
      <c r="J37" s="138" t="s">
        <v>35</v>
      </c>
      <c r="K37" s="139"/>
      <c r="L37" s="89">
        <f t="shared" si="5"/>
        <v>1809</v>
      </c>
      <c r="M37" s="56">
        <v>1809</v>
      </c>
      <c r="N37" s="32">
        <v>0</v>
      </c>
      <c r="O37" s="59">
        <f>ROUND(N37*N29,0)</f>
        <v>0</v>
      </c>
      <c r="P37" s="136"/>
      <c r="Q37" s="134"/>
      <c r="R37" s="134"/>
      <c r="S37" s="135"/>
      <c r="T37" s="136"/>
      <c r="U37" s="134"/>
      <c r="V37" s="134"/>
      <c r="W37" s="135"/>
      <c r="X37" s="136"/>
      <c r="Y37" s="134"/>
      <c r="Z37" s="134"/>
      <c r="AA37" s="135"/>
    </row>
    <row r="38" spans="1:27" x14ac:dyDescent="0.2">
      <c r="A38" s="174"/>
      <c r="B38" s="127"/>
      <c r="C38" s="128"/>
      <c r="D38" s="128"/>
      <c r="E38" s="128"/>
      <c r="F38" s="128"/>
      <c r="G38" s="127"/>
      <c r="H38" s="128"/>
      <c r="I38" s="128"/>
      <c r="J38" s="178" t="s">
        <v>36</v>
      </c>
      <c r="K38" s="139"/>
      <c r="L38" s="89">
        <f t="shared" si="5"/>
        <v>1809</v>
      </c>
      <c r="M38" s="56">
        <v>1809</v>
      </c>
      <c r="N38" s="32">
        <v>0</v>
      </c>
      <c r="O38" s="59">
        <f>ROUND(N38*N30,0)</f>
        <v>0</v>
      </c>
      <c r="P38" s="136"/>
      <c r="Q38" s="134"/>
      <c r="R38" s="134"/>
      <c r="S38" s="135"/>
      <c r="T38" s="136"/>
      <c r="U38" s="134"/>
      <c r="V38" s="134"/>
      <c r="W38" s="135"/>
      <c r="X38" s="136"/>
      <c r="Y38" s="134"/>
      <c r="Z38" s="134"/>
      <c r="AA38" s="135"/>
    </row>
    <row r="39" spans="1:27" ht="25.5" customHeight="1" x14ac:dyDescent="0.2">
      <c r="A39" s="173"/>
      <c r="B39" s="155" t="s">
        <v>37</v>
      </c>
      <c r="C39" s="129">
        <f>'[1]posturi 2009'!C18</f>
        <v>715</v>
      </c>
      <c r="D39" s="129">
        <f>'[1]posturi 2009'!D18</f>
        <v>715</v>
      </c>
      <c r="E39" s="129">
        <f>'[1]posturi 2009'!E18</f>
        <v>0</v>
      </c>
      <c r="F39" s="129">
        <f>'[1]posturi 2009'!F18</f>
        <v>0</v>
      </c>
      <c r="G39" s="176" t="s">
        <v>97</v>
      </c>
      <c r="H39" s="177" t="s">
        <v>24</v>
      </c>
      <c r="I39" s="129" t="s">
        <v>38</v>
      </c>
      <c r="J39" s="157" t="s">
        <v>90</v>
      </c>
      <c r="K39" s="158"/>
      <c r="L39" s="89">
        <f t="shared" si="5"/>
        <v>1383</v>
      </c>
      <c r="M39" s="56">
        <v>1383</v>
      </c>
      <c r="N39" s="32">
        <v>0</v>
      </c>
      <c r="O39" s="59">
        <f t="shared" ref="O39:O44" si="6">N39*N27</f>
        <v>0</v>
      </c>
      <c r="P39" s="136">
        <f>Q39+R39+S39</f>
        <v>988845</v>
      </c>
      <c r="Q39" s="134">
        <f>D39*M39</f>
        <v>988845</v>
      </c>
      <c r="R39" s="134">
        <f>E39*N39</f>
        <v>0</v>
      </c>
      <c r="S39" s="135">
        <f>F39*O39</f>
        <v>0</v>
      </c>
      <c r="T39" s="136">
        <f>U39+V39+W39</f>
        <v>988845</v>
      </c>
      <c r="U39" s="134">
        <f>D39*M39</f>
        <v>988845</v>
      </c>
      <c r="V39" s="134">
        <f>N39*R39</f>
        <v>0</v>
      </c>
      <c r="W39" s="135">
        <f>L39*S39</f>
        <v>0</v>
      </c>
      <c r="X39" s="136">
        <f>Y39+Z39+AA39</f>
        <v>988845</v>
      </c>
      <c r="Y39" s="134">
        <f>D39*M39</f>
        <v>988845</v>
      </c>
      <c r="Z39" s="134">
        <f>R39*V39</f>
        <v>0</v>
      </c>
      <c r="AA39" s="135">
        <f>P39*W39</f>
        <v>0</v>
      </c>
    </row>
    <row r="40" spans="1:27" x14ac:dyDescent="0.2">
      <c r="A40" s="173"/>
      <c r="B40" s="155"/>
      <c r="C40" s="129"/>
      <c r="D40" s="129"/>
      <c r="E40" s="129"/>
      <c r="F40" s="129"/>
      <c r="G40" s="127"/>
      <c r="H40" s="128"/>
      <c r="I40" s="128"/>
      <c r="J40" s="178" t="s">
        <v>91</v>
      </c>
      <c r="K40" s="139"/>
      <c r="L40" s="89">
        <f t="shared" si="5"/>
        <v>1383</v>
      </c>
      <c r="M40" s="56">
        <v>1383</v>
      </c>
      <c r="N40" s="32">
        <v>0</v>
      </c>
      <c r="O40" s="59">
        <f t="shared" si="6"/>
        <v>0</v>
      </c>
      <c r="P40" s="136"/>
      <c r="Q40" s="134"/>
      <c r="R40" s="134"/>
      <c r="S40" s="135"/>
      <c r="T40" s="136"/>
      <c r="U40" s="134"/>
      <c r="V40" s="134"/>
      <c r="W40" s="135"/>
      <c r="X40" s="136"/>
      <c r="Y40" s="134"/>
      <c r="Z40" s="134"/>
      <c r="AA40" s="135"/>
    </row>
    <row r="41" spans="1:27" x14ac:dyDescent="0.2">
      <c r="A41" s="173"/>
      <c r="B41" s="155"/>
      <c r="C41" s="129"/>
      <c r="D41" s="129"/>
      <c r="E41" s="129"/>
      <c r="F41" s="129"/>
      <c r="G41" s="127"/>
      <c r="H41" s="128"/>
      <c r="I41" s="128"/>
      <c r="J41" s="178" t="s">
        <v>92</v>
      </c>
      <c r="K41" s="139"/>
      <c r="L41" s="89">
        <f t="shared" si="5"/>
        <v>1383</v>
      </c>
      <c r="M41" s="56">
        <v>1383</v>
      </c>
      <c r="N41" s="32">
        <v>0</v>
      </c>
      <c r="O41" s="59">
        <f t="shared" si="6"/>
        <v>0</v>
      </c>
      <c r="P41" s="136"/>
      <c r="Q41" s="134"/>
      <c r="R41" s="134"/>
      <c r="S41" s="135"/>
      <c r="T41" s="136"/>
      <c r="U41" s="134"/>
      <c r="V41" s="134"/>
      <c r="W41" s="135"/>
      <c r="X41" s="136"/>
      <c r="Y41" s="134"/>
      <c r="Z41" s="134"/>
      <c r="AA41" s="135"/>
    </row>
    <row r="42" spans="1:27" x14ac:dyDescent="0.2">
      <c r="A42" s="173"/>
      <c r="B42" s="155"/>
      <c r="C42" s="129"/>
      <c r="D42" s="129"/>
      <c r="E42" s="129"/>
      <c r="F42" s="129"/>
      <c r="G42" s="127"/>
      <c r="H42" s="128"/>
      <c r="I42" s="128"/>
      <c r="J42" s="178" t="s">
        <v>93</v>
      </c>
      <c r="K42" s="139"/>
      <c r="L42" s="89">
        <f t="shared" si="5"/>
        <v>1383</v>
      </c>
      <c r="M42" s="56">
        <v>1383</v>
      </c>
      <c r="N42" s="32">
        <v>0</v>
      </c>
      <c r="O42" s="59">
        <f t="shared" si="6"/>
        <v>0</v>
      </c>
      <c r="P42" s="136"/>
      <c r="Q42" s="134"/>
      <c r="R42" s="134"/>
      <c r="S42" s="135"/>
      <c r="T42" s="136"/>
      <c r="U42" s="134"/>
      <c r="V42" s="134"/>
      <c r="W42" s="135"/>
      <c r="X42" s="136"/>
      <c r="Y42" s="134"/>
      <c r="Z42" s="134"/>
      <c r="AA42" s="135"/>
    </row>
    <row r="43" spans="1:27" x14ac:dyDescent="0.2">
      <c r="A43" s="173"/>
      <c r="B43" s="155"/>
      <c r="C43" s="129"/>
      <c r="D43" s="129"/>
      <c r="E43" s="129"/>
      <c r="F43" s="129"/>
      <c r="G43" s="127"/>
      <c r="H43" s="128"/>
      <c r="I43" s="128"/>
      <c r="J43" s="178" t="s">
        <v>94</v>
      </c>
      <c r="K43" s="139"/>
      <c r="L43" s="89">
        <f t="shared" si="5"/>
        <v>1383</v>
      </c>
      <c r="M43" s="56">
        <v>1383</v>
      </c>
      <c r="N43" s="32">
        <v>0</v>
      </c>
      <c r="O43" s="59">
        <f t="shared" si="6"/>
        <v>0</v>
      </c>
      <c r="P43" s="136"/>
      <c r="Q43" s="134"/>
      <c r="R43" s="134"/>
      <c r="S43" s="135"/>
      <c r="T43" s="136"/>
      <c r="U43" s="134"/>
      <c r="V43" s="134"/>
      <c r="W43" s="135"/>
      <c r="X43" s="136"/>
      <c r="Y43" s="134"/>
      <c r="Z43" s="134"/>
      <c r="AA43" s="135"/>
    </row>
    <row r="44" spans="1:27" x14ac:dyDescent="0.2">
      <c r="A44" s="174"/>
      <c r="B44" s="155"/>
      <c r="C44" s="129"/>
      <c r="D44" s="129"/>
      <c r="E44" s="129"/>
      <c r="F44" s="129"/>
      <c r="G44" s="127"/>
      <c r="H44" s="128"/>
      <c r="I44" s="128"/>
      <c r="J44" s="178" t="s">
        <v>95</v>
      </c>
      <c r="K44" s="139"/>
      <c r="L44" s="89">
        <f t="shared" si="5"/>
        <v>1383</v>
      </c>
      <c r="M44" s="56">
        <v>1383</v>
      </c>
      <c r="N44" s="32">
        <v>0</v>
      </c>
      <c r="O44" s="59">
        <f t="shared" si="6"/>
        <v>0</v>
      </c>
      <c r="P44" s="136"/>
      <c r="Q44" s="134"/>
      <c r="R44" s="134"/>
      <c r="S44" s="135"/>
      <c r="T44" s="136"/>
      <c r="U44" s="134"/>
      <c r="V44" s="134"/>
      <c r="W44" s="135"/>
      <c r="X44" s="136"/>
      <c r="Y44" s="134"/>
      <c r="Z44" s="134"/>
      <c r="AA44" s="135"/>
    </row>
    <row r="45" spans="1:27" ht="12.75" customHeight="1" x14ac:dyDescent="0.2">
      <c r="A45" s="173"/>
      <c r="B45" s="143" t="s">
        <v>39</v>
      </c>
      <c r="C45" s="129">
        <f>'[1]posturi 2009'!C19</f>
        <v>466</v>
      </c>
      <c r="D45" s="129">
        <f>'[1]posturi 2009'!D19</f>
        <v>466</v>
      </c>
      <c r="E45" s="129">
        <f>'[1]posturi 2009'!E19</f>
        <v>0</v>
      </c>
      <c r="F45" s="129">
        <f>'[1]posturi 2009'!F19</f>
        <v>0</v>
      </c>
      <c r="G45" s="176" t="s">
        <v>96</v>
      </c>
      <c r="H45" s="177" t="s">
        <v>24</v>
      </c>
      <c r="I45" s="129" t="s">
        <v>40</v>
      </c>
      <c r="J45" s="138" t="s">
        <v>41</v>
      </c>
      <c r="K45" s="139"/>
      <c r="L45" s="89">
        <f t="shared" si="5"/>
        <v>1190</v>
      </c>
      <c r="M45" s="56">
        <v>1190</v>
      </c>
      <c r="N45" s="32">
        <v>0</v>
      </c>
      <c r="O45" s="59">
        <f>N45*N27</f>
        <v>0</v>
      </c>
      <c r="P45" s="136">
        <f>Q45+R45+S45</f>
        <v>554540</v>
      </c>
      <c r="Q45" s="134">
        <f>D45*M45</f>
        <v>554540</v>
      </c>
      <c r="R45" s="134">
        <f>E45*N45</f>
        <v>0</v>
      </c>
      <c r="S45" s="135">
        <f>F45*O45</f>
        <v>0</v>
      </c>
      <c r="T45" s="136">
        <f>U45+V45+W45</f>
        <v>554540</v>
      </c>
      <c r="U45" s="134">
        <f>D45*M45</f>
        <v>554540</v>
      </c>
      <c r="V45" s="134">
        <f>N45*R45</f>
        <v>0</v>
      </c>
      <c r="W45" s="135">
        <f>O45*S45</f>
        <v>0</v>
      </c>
      <c r="X45" s="136">
        <f>Y45+Z45+AA45</f>
        <v>554540</v>
      </c>
      <c r="Y45" s="134">
        <f>D45*M45</f>
        <v>554540</v>
      </c>
      <c r="Z45" s="134">
        <f>R45*V45</f>
        <v>0</v>
      </c>
      <c r="AA45" s="135">
        <f>S45*W45</f>
        <v>0</v>
      </c>
    </row>
    <row r="46" spans="1:27" ht="16.5" customHeight="1" x14ac:dyDescent="0.2">
      <c r="A46" s="173"/>
      <c r="B46" s="143"/>
      <c r="C46" s="129"/>
      <c r="D46" s="129"/>
      <c r="E46" s="129"/>
      <c r="F46" s="129"/>
      <c r="G46" s="127"/>
      <c r="H46" s="129"/>
      <c r="I46" s="128"/>
      <c r="J46" s="138" t="s">
        <v>42</v>
      </c>
      <c r="K46" s="139"/>
      <c r="L46" s="89">
        <f t="shared" si="5"/>
        <v>1190</v>
      </c>
      <c r="M46" s="56">
        <v>1190</v>
      </c>
      <c r="N46" s="32">
        <v>0</v>
      </c>
      <c r="O46" s="59">
        <f>N46*N28</f>
        <v>0</v>
      </c>
      <c r="P46" s="136"/>
      <c r="Q46" s="134"/>
      <c r="R46" s="134"/>
      <c r="S46" s="135"/>
      <c r="T46" s="136"/>
      <c r="U46" s="134"/>
      <c r="V46" s="134"/>
      <c r="W46" s="135"/>
      <c r="X46" s="136"/>
      <c r="Y46" s="134"/>
      <c r="Z46" s="134"/>
      <c r="AA46" s="135"/>
    </row>
    <row r="47" spans="1:27" ht="21" customHeight="1" x14ac:dyDescent="0.2">
      <c r="A47" s="187"/>
      <c r="B47" s="188"/>
      <c r="C47" s="140"/>
      <c r="D47" s="140"/>
      <c r="E47" s="140"/>
      <c r="F47" s="140"/>
      <c r="G47" s="179"/>
      <c r="H47" s="140"/>
      <c r="I47" s="180"/>
      <c r="J47" s="138" t="s">
        <v>43</v>
      </c>
      <c r="K47" s="139"/>
      <c r="L47" s="90">
        <f t="shared" si="5"/>
        <v>1190</v>
      </c>
      <c r="M47" s="56">
        <v>1190</v>
      </c>
      <c r="N47" s="32">
        <v>0</v>
      </c>
      <c r="O47" s="59">
        <f>N47*N29</f>
        <v>0</v>
      </c>
      <c r="P47" s="146"/>
      <c r="Q47" s="147"/>
      <c r="R47" s="147"/>
      <c r="S47" s="148"/>
      <c r="T47" s="146"/>
      <c r="U47" s="147"/>
      <c r="V47" s="147"/>
      <c r="W47" s="148"/>
      <c r="X47" s="146"/>
      <c r="Y47" s="147"/>
      <c r="Z47" s="147"/>
      <c r="AA47" s="148"/>
    </row>
    <row r="48" spans="1:27" ht="50.25" customHeight="1" x14ac:dyDescent="0.2">
      <c r="A48" s="181" t="s">
        <v>44</v>
      </c>
      <c r="B48" s="181"/>
      <c r="C48" s="94">
        <f>C50+C95</f>
        <v>15237</v>
      </c>
      <c r="D48" s="94">
        <f>D50+D95</f>
        <v>0</v>
      </c>
      <c r="E48" s="94">
        <f>E50+E95</f>
        <v>4571.1000000000004</v>
      </c>
      <c r="F48" s="94">
        <f>F50+F95</f>
        <v>10665.9</v>
      </c>
      <c r="G48" s="95"/>
      <c r="H48" s="95"/>
      <c r="I48" s="95"/>
      <c r="J48" s="95"/>
      <c r="K48" s="95"/>
      <c r="L48" s="96"/>
      <c r="M48" s="182" t="s">
        <v>1</v>
      </c>
      <c r="N48" s="183"/>
      <c r="O48" s="184"/>
      <c r="P48" s="60" t="e">
        <f t="shared" ref="P48:AA48" si="7">P50+P95</f>
        <v>#REF!</v>
      </c>
      <c r="Q48" s="61" t="e">
        <f t="shared" si="7"/>
        <v>#REF!</v>
      </c>
      <c r="R48" s="61" t="e">
        <f t="shared" si="7"/>
        <v>#REF!</v>
      </c>
      <c r="S48" s="62" t="e">
        <f t="shared" si="7"/>
        <v>#REF!</v>
      </c>
      <c r="T48" s="60" t="e">
        <f t="shared" si="7"/>
        <v>#REF!</v>
      </c>
      <c r="U48" s="61" t="e">
        <f t="shared" si="7"/>
        <v>#REF!</v>
      </c>
      <c r="V48" s="61">
        <f t="shared" si="7"/>
        <v>6110868.2999999998</v>
      </c>
      <c r="W48" s="62">
        <f t="shared" si="7"/>
        <v>11586908.9</v>
      </c>
      <c r="X48" s="60" t="e">
        <f t="shared" si="7"/>
        <v>#VALUE!</v>
      </c>
      <c r="Y48" s="61" t="e">
        <f t="shared" si="7"/>
        <v>#VALUE!</v>
      </c>
      <c r="Z48" s="61">
        <f t="shared" si="7"/>
        <v>4942714.32</v>
      </c>
      <c r="AA48" s="62">
        <f t="shared" si="7"/>
        <v>9372029.5199999996</v>
      </c>
    </row>
    <row r="49" spans="1:27" x14ac:dyDescent="0.2">
      <c r="A49" s="185" t="s">
        <v>45</v>
      </c>
      <c r="B49" s="186"/>
      <c r="C49" s="186"/>
      <c r="D49" s="186"/>
      <c r="E49" s="186"/>
      <c r="F49" s="186"/>
      <c r="G49" s="186"/>
      <c r="H49" s="186"/>
      <c r="I49" s="186"/>
      <c r="J49" s="63"/>
      <c r="K49" s="63"/>
      <c r="L49" s="64"/>
      <c r="M49" s="65">
        <v>1</v>
      </c>
      <c r="N49" s="65">
        <v>0.8</v>
      </c>
      <c r="O49" s="66">
        <v>0.65</v>
      </c>
      <c r="P49" s="67"/>
      <c r="Q49" s="68"/>
      <c r="R49" s="68"/>
      <c r="S49" s="69"/>
      <c r="T49" s="67"/>
      <c r="U49" s="68"/>
      <c r="V49" s="68"/>
      <c r="W49" s="69"/>
      <c r="X49" s="67"/>
      <c r="Y49" s="68"/>
      <c r="Z49" s="68"/>
      <c r="AA49" s="69"/>
    </row>
    <row r="50" spans="1:27" ht="12.75" customHeight="1" x14ac:dyDescent="0.2">
      <c r="A50" s="97" t="s">
        <v>46</v>
      </c>
      <c r="B50" s="98" t="s">
        <v>47</v>
      </c>
      <c r="C50" s="99">
        <f>C51+C62+C73+C84</f>
        <v>10957</v>
      </c>
      <c r="D50" s="99">
        <f>D51+D62+D73+D84</f>
        <v>0</v>
      </c>
      <c r="E50" s="99">
        <f>E51+E62+E73+E84</f>
        <v>3287.1000000000004</v>
      </c>
      <c r="F50" s="99">
        <f>F51+F62+F73+F84</f>
        <v>7669.9</v>
      </c>
      <c r="G50" s="189" t="s">
        <v>48</v>
      </c>
      <c r="H50" s="189"/>
      <c r="I50" s="189"/>
      <c r="J50" s="100"/>
      <c r="K50" s="100"/>
      <c r="L50" s="101"/>
      <c r="M50" s="102"/>
      <c r="N50" s="102"/>
      <c r="O50" s="103"/>
      <c r="P50" s="70" t="e">
        <f t="shared" ref="P50:AA50" si="8">P51+P62+P73+P84</f>
        <v>#REF!</v>
      </c>
      <c r="Q50" s="71" t="e">
        <f t="shared" si="8"/>
        <v>#REF!</v>
      </c>
      <c r="R50" s="71" t="e">
        <f t="shared" si="8"/>
        <v>#REF!</v>
      </c>
      <c r="S50" s="72" t="e">
        <f t="shared" si="8"/>
        <v>#REF!</v>
      </c>
      <c r="T50" s="70">
        <f t="shared" si="8"/>
        <v>13629294.299999999</v>
      </c>
      <c r="U50" s="71">
        <f t="shared" si="8"/>
        <v>0</v>
      </c>
      <c r="V50" s="71">
        <f t="shared" si="8"/>
        <v>4706142.3</v>
      </c>
      <c r="W50" s="72">
        <f t="shared" si="8"/>
        <v>8923152</v>
      </c>
      <c r="X50" s="70" t="e">
        <f t="shared" si="8"/>
        <v>#VALUE!</v>
      </c>
      <c r="Y50" s="71" t="e">
        <f t="shared" si="8"/>
        <v>#VALUE!</v>
      </c>
      <c r="Z50" s="71">
        <f t="shared" si="8"/>
        <v>3764913.8400000003</v>
      </c>
      <c r="AA50" s="72">
        <f t="shared" si="8"/>
        <v>7138521.5999999996</v>
      </c>
    </row>
    <row r="51" spans="1:27" ht="12.75" customHeight="1" x14ac:dyDescent="0.2">
      <c r="A51" s="191" t="s">
        <v>51</v>
      </c>
      <c r="B51" s="128" t="s">
        <v>52</v>
      </c>
      <c r="C51" s="193">
        <f>'[1]posturi 2009'!C23</f>
        <v>3018</v>
      </c>
      <c r="D51" s="193">
        <f>'[1]posturi 2009'!D23</f>
        <v>0</v>
      </c>
      <c r="E51" s="193">
        <f>'[1]posturi 2009'!E23</f>
        <v>905.4</v>
      </c>
      <c r="F51" s="193">
        <f>'[1]posturi 2009'!F23</f>
        <v>2112.6</v>
      </c>
      <c r="G51" s="129" t="s">
        <v>49</v>
      </c>
      <c r="H51" s="190" t="s">
        <v>24</v>
      </c>
      <c r="I51" s="73" t="s">
        <v>53</v>
      </c>
      <c r="J51" s="73"/>
      <c r="K51" s="73"/>
      <c r="L51" s="74"/>
      <c r="M51" s="75"/>
      <c r="N51" s="75">
        <f>'[1]buget lunar 2011crest cu 15'!N61*108%</f>
        <v>0</v>
      </c>
      <c r="O51" s="75">
        <v>0</v>
      </c>
      <c r="P51" s="195" t="e">
        <f>Q51+R51+S51</f>
        <v>#REF!</v>
      </c>
      <c r="Q51" s="196">
        <f>M50*D51</f>
        <v>0</v>
      </c>
      <c r="R51" s="196" t="e">
        <f>#REF!*E51</f>
        <v>#REF!</v>
      </c>
      <c r="S51" s="194" t="e">
        <f>#REF!*F51</f>
        <v>#REF!</v>
      </c>
      <c r="T51" s="195">
        <f>U51+V51+W51</f>
        <v>4604562.5999999996</v>
      </c>
      <c r="U51" s="196">
        <f>D51*$M$61</f>
        <v>0</v>
      </c>
      <c r="V51" s="196">
        <f>E51*$N$61</f>
        <v>1589882.4</v>
      </c>
      <c r="W51" s="194">
        <f>F51*$O$61</f>
        <v>3014680.1999999997</v>
      </c>
      <c r="X51" s="195" t="e">
        <f>Y51+Z51+AA51</f>
        <v>#VALUE!</v>
      </c>
      <c r="Y51" s="196" t="e">
        <f>H51*$M$61</f>
        <v>#VALUE!</v>
      </c>
      <c r="Z51" s="196">
        <f>E51*(N61*80%)</f>
        <v>1271905.9200000002</v>
      </c>
      <c r="AA51" s="194">
        <f>F51*(O61*80%)</f>
        <v>2411744.16</v>
      </c>
    </row>
    <row r="52" spans="1:27" x14ac:dyDescent="0.2">
      <c r="A52" s="192"/>
      <c r="B52" s="129"/>
      <c r="C52" s="128"/>
      <c r="D52" s="128"/>
      <c r="E52" s="128"/>
      <c r="F52" s="128"/>
      <c r="G52" s="129"/>
      <c r="H52" s="128"/>
      <c r="I52" s="76" t="s">
        <v>54</v>
      </c>
      <c r="J52" s="76"/>
      <c r="K52" s="76"/>
      <c r="L52" s="77"/>
      <c r="M52" s="75"/>
      <c r="N52" s="75">
        <f>'[1]buget lunar 2011crest cu 15'!N62*108%</f>
        <v>0</v>
      </c>
      <c r="O52" s="75">
        <v>0</v>
      </c>
      <c r="P52" s="195"/>
      <c r="Q52" s="196"/>
      <c r="R52" s="196"/>
      <c r="S52" s="194"/>
      <c r="T52" s="195"/>
      <c r="U52" s="196"/>
      <c r="V52" s="196"/>
      <c r="W52" s="194"/>
      <c r="X52" s="195"/>
      <c r="Y52" s="196"/>
      <c r="Z52" s="196"/>
      <c r="AA52" s="194"/>
    </row>
    <row r="53" spans="1:27" x14ac:dyDescent="0.2">
      <c r="A53" s="192"/>
      <c r="B53" s="129"/>
      <c r="C53" s="128"/>
      <c r="D53" s="128"/>
      <c r="E53" s="128"/>
      <c r="F53" s="128"/>
      <c r="G53" s="129"/>
      <c r="H53" s="128"/>
      <c r="I53" s="76" t="s">
        <v>55</v>
      </c>
      <c r="J53" s="76"/>
      <c r="K53" s="76"/>
      <c r="L53" s="77"/>
      <c r="M53" s="75"/>
      <c r="N53" s="75">
        <v>1134</v>
      </c>
      <c r="O53" s="75">
        <v>921</v>
      </c>
      <c r="P53" s="195"/>
      <c r="Q53" s="196"/>
      <c r="R53" s="196"/>
      <c r="S53" s="194"/>
      <c r="T53" s="195"/>
      <c r="U53" s="196"/>
      <c r="V53" s="196"/>
      <c r="W53" s="194"/>
      <c r="X53" s="195"/>
      <c r="Y53" s="196"/>
      <c r="Z53" s="196"/>
      <c r="AA53" s="194"/>
    </row>
    <row r="54" spans="1:27" x14ac:dyDescent="0.2">
      <c r="A54" s="192"/>
      <c r="B54" s="129"/>
      <c r="C54" s="128"/>
      <c r="D54" s="128"/>
      <c r="E54" s="128"/>
      <c r="F54" s="128"/>
      <c r="G54" s="129"/>
      <c r="H54" s="128"/>
      <c r="I54" s="76" t="s">
        <v>56</v>
      </c>
      <c r="J54" s="76"/>
      <c r="K54" s="76"/>
      <c r="L54" s="77"/>
      <c r="M54" s="75"/>
      <c r="N54" s="75">
        <v>1290</v>
      </c>
      <c r="O54" s="75">
        <v>1048</v>
      </c>
      <c r="P54" s="195"/>
      <c r="Q54" s="196"/>
      <c r="R54" s="196"/>
      <c r="S54" s="194"/>
      <c r="T54" s="195"/>
      <c r="U54" s="196"/>
      <c r="V54" s="196"/>
      <c r="W54" s="194"/>
      <c r="X54" s="195"/>
      <c r="Y54" s="196"/>
      <c r="Z54" s="196"/>
      <c r="AA54" s="194"/>
    </row>
    <row r="55" spans="1:27" x14ac:dyDescent="0.2">
      <c r="A55" s="192"/>
      <c r="B55" s="129"/>
      <c r="C55" s="128"/>
      <c r="D55" s="128"/>
      <c r="E55" s="128"/>
      <c r="F55" s="128"/>
      <c r="G55" s="129"/>
      <c r="H55" s="128"/>
      <c r="I55" s="78" t="s">
        <v>57</v>
      </c>
      <c r="J55" s="78"/>
      <c r="K55" s="78"/>
      <c r="L55" s="79"/>
      <c r="M55" s="75"/>
      <c r="N55" s="75">
        <v>1342</v>
      </c>
      <c r="O55" s="75">
        <v>1091</v>
      </c>
      <c r="P55" s="195"/>
      <c r="Q55" s="196"/>
      <c r="R55" s="196"/>
      <c r="S55" s="194"/>
      <c r="T55" s="195"/>
      <c r="U55" s="196"/>
      <c r="V55" s="196"/>
      <c r="W55" s="194"/>
      <c r="X55" s="195"/>
      <c r="Y55" s="196"/>
      <c r="Z55" s="196"/>
      <c r="AA55" s="194"/>
    </row>
    <row r="56" spans="1:27" x14ac:dyDescent="0.2">
      <c r="A56" s="192"/>
      <c r="B56" s="129"/>
      <c r="C56" s="128"/>
      <c r="D56" s="128"/>
      <c r="E56" s="128"/>
      <c r="F56" s="128"/>
      <c r="G56" s="129"/>
      <c r="H56" s="128"/>
      <c r="I56" s="78" t="s">
        <v>58</v>
      </c>
      <c r="J56" s="78"/>
      <c r="K56" s="78"/>
      <c r="L56" s="79"/>
      <c r="M56" s="75"/>
      <c r="N56" s="75">
        <v>1373</v>
      </c>
      <c r="O56" s="75">
        <v>1115</v>
      </c>
      <c r="P56" s="195"/>
      <c r="Q56" s="196"/>
      <c r="R56" s="196"/>
      <c r="S56" s="194"/>
      <c r="T56" s="195"/>
      <c r="U56" s="196"/>
      <c r="V56" s="196"/>
      <c r="W56" s="194"/>
      <c r="X56" s="195"/>
      <c r="Y56" s="196"/>
      <c r="Z56" s="196"/>
      <c r="AA56" s="194"/>
    </row>
    <row r="57" spans="1:27" x14ac:dyDescent="0.2">
      <c r="A57" s="192"/>
      <c r="B57" s="129"/>
      <c r="C57" s="128"/>
      <c r="D57" s="128"/>
      <c r="E57" s="128"/>
      <c r="F57" s="128"/>
      <c r="G57" s="129"/>
      <c r="H57" s="128"/>
      <c r="I57" s="78" t="s">
        <v>59</v>
      </c>
      <c r="J57" s="78"/>
      <c r="K57" s="78"/>
      <c r="L57" s="79"/>
      <c r="M57" s="75"/>
      <c r="N57" s="75">
        <v>1447</v>
      </c>
      <c r="O57" s="75">
        <v>1176</v>
      </c>
      <c r="P57" s="195"/>
      <c r="Q57" s="196"/>
      <c r="R57" s="196"/>
      <c r="S57" s="194"/>
      <c r="T57" s="195"/>
      <c r="U57" s="196"/>
      <c r="V57" s="196"/>
      <c r="W57" s="194"/>
      <c r="X57" s="195"/>
      <c r="Y57" s="196"/>
      <c r="Z57" s="196"/>
      <c r="AA57" s="194"/>
    </row>
    <row r="58" spans="1:27" x14ac:dyDescent="0.2">
      <c r="A58" s="192"/>
      <c r="B58" s="129"/>
      <c r="C58" s="128"/>
      <c r="D58" s="128"/>
      <c r="E58" s="128"/>
      <c r="F58" s="128"/>
      <c r="G58" s="129"/>
      <c r="H58" s="128"/>
      <c r="I58" s="78" t="s">
        <v>60</v>
      </c>
      <c r="J58" s="78"/>
      <c r="K58" s="78"/>
      <c r="L58" s="79"/>
      <c r="M58" s="75"/>
      <c r="N58" s="75">
        <v>1514</v>
      </c>
      <c r="O58" s="75">
        <v>1230</v>
      </c>
      <c r="P58" s="195"/>
      <c r="Q58" s="196"/>
      <c r="R58" s="196"/>
      <c r="S58" s="194"/>
      <c r="T58" s="195"/>
      <c r="U58" s="196"/>
      <c r="V58" s="196"/>
      <c r="W58" s="194"/>
      <c r="X58" s="195"/>
      <c r="Y58" s="196"/>
      <c r="Z58" s="196"/>
      <c r="AA58" s="194"/>
    </row>
    <row r="59" spans="1:27" x14ac:dyDescent="0.2">
      <c r="A59" s="192"/>
      <c r="B59" s="129"/>
      <c r="C59" s="128"/>
      <c r="D59" s="128"/>
      <c r="E59" s="128"/>
      <c r="F59" s="128"/>
      <c r="G59" s="129"/>
      <c r="H59" s="128"/>
      <c r="I59" s="78" t="s">
        <v>61</v>
      </c>
      <c r="J59" s="78"/>
      <c r="K59" s="78"/>
      <c r="L59" s="79"/>
      <c r="M59" s="75"/>
      <c r="N59" s="75">
        <v>1589</v>
      </c>
      <c r="O59" s="75">
        <v>1291</v>
      </c>
      <c r="P59" s="195"/>
      <c r="Q59" s="196"/>
      <c r="R59" s="196"/>
      <c r="S59" s="194"/>
      <c r="T59" s="195"/>
      <c r="U59" s="196"/>
      <c r="V59" s="196"/>
      <c r="W59" s="194"/>
      <c r="X59" s="195"/>
      <c r="Y59" s="196"/>
      <c r="Z59" s="196"/>
      <c r="AA59" s="194"/>
    </row>
    <row r="60" spans="1:27" x14ac:dyDescent="0.2">
      <c r="A60" s="192"/>
      <c r="B60" s="129"/>
      <c r="C60" s="128"/>
      <c r="D60" s="128"/>
      <c r="E60" s="128"/>
      <c r="F60" s="128"/>
      <c r="G60" s="129"/>
      <c r="H60" s="128"/>
      <c r="I60" s="78" t="s">
        <v>62</v>
      </c>
      <c r="J60" s="78"/>
      <c r="K60" s="78"/>
      <c r="L60" s="79"/>
      <c r="M60" s="75"/>
      <c r="N60" s="75">
        <v>1672</v>
      </c>
      <c r="O60" s="75">
        <v>1359</v>
      </c>
      <c r="P60" s="195"/>
      <c r="Q60" s="196"/>
      <c r="R60" s="196"/>
      <c r="S60" s="194"/>
      <c r="T60" s="195"/>
      <c r="U60" s="196"/>
      <c r="V60" s="196"/>
      <c r="W60" s="194"/>
      <c r="X60" s="195"/>
      <c r="Y60" s="196"/>
      <c r="Z60" s="196"/>
      <c r="AA60" s="194"/>
    </row>
    <row r="61" spans="1:27" x14ac:dyDescent="0.2">
      <c r="A61" s="192"/>
      <c r="B61" s="129"/>
      <c r="C61" s="128"/>
      <c r="D61" s="128"/>
      <c r="E61" s="128"/>
      <c r="F61" s="128"/>
      <c r="G61" s="129"/>
      <c r="H61" s="128"/>
      <c r="I61" s="78" t="s">
        <v>25</v>
      </c>
      <c r="J61" s="78"/>
      <c r="K61" s="78"/>
      <c r="L61" s="79"/>
      <c r="M61" s="75"/>
      <c r="N61" s="75">
        <v>1756</v>
      </c>
      <c r="O61" s="75">
        <v>1427</v>
      </c>
      <c r="P61" s="195"/>
      <c r="Q61" s="196"/>
      <c r="R61" s="196"/>
      <c r="S61" s="194"/>
      <c r="T61" s="195"/>
      <c r="U61" s="196"/>
      <c r="V61" s="196"/>
      <c r="W61" s="194"/>
      <c r="X61" s="195"/>
      <c r="Y61" s="196"/>
      <c r="Z61" s="196"/>
      <c r="AA61" s="194"/>
    </row>
    <row r="62" spans="1:27" ht="12.75" customHeight="1" x14ac:dyDescent="0.2">
      <c r="A62" s="191" t="s">
        <v>64</v>
      </c>
      <c r="B62" s="128" t="s">
        <v>65</v>
      </c>
      <c r="C62" s="193">
        <f>'[1]posturi 2009'!C24</f>
        <v>3238</v>
      </c>
      <c r="D62" s="193">
        <f>'[1]posturi 2009'!D24</f>
        <v>0</v>
      </c>
      <c r="E62" s="193">
        <f>'[1]posturi 2009'!E24</f>
        <v>971.4</v>
      </c>
      <c r="F62" s="193">
        <f>'[1]posturi 2009'!F24</f>
        <v>2266.6</v>
      </c>
      <c r="G62" s="128" t="s">
        <v>63</v>
      </c>
      <c r="H62" s="190" t="s">
        <v>24</v>
      </c>
      <c r="I62" s="73" t="s">
        <v>53</v>
      </c>
      <c r="J62" s="73"/>
      <c r="K62" s="73"/>
      <c r="L62" s="74"/>
      <c r="M62" s="75"/>
      <c r="N62" s="75">
        <f>'[1]buget lunar 2011crest cu 15'!N73*108%</f>
        <v>0</v>
      </c>
      <c r="O62" s="75">
        <f>'[1]buget lunar 2011crest cu 15'!O73*108%</f>
        <v>0</v>
      </c>
      <c r="P62" s="195" t="e">
        <f>Q62+R62+S62</f>
        <v>#REF!</v>
      </c>
      <c r="Q62" s="196" t="e">
        <f>D62*#REF!</f>
        <v>#REF!</v>
      </c>
      <c r="R62" s="196" t="e">
        <f>E62*#REF!</f>
        <v>#REF!</v>
      </c>
      <c r="S62" s="194" t="e">
        <f>F62*#REF!</f>
        <v>#REF!</v>
      </c>
      <c r="T62" s="195">
        <f>U62+V62+W62</f>
        <v>4116145.5999999996</v>
      </c>
      <c r="U62" s="196">
        <f>D62*$M$72</f>
        <v>0</v>
      </c>
      <c r="V62" s="196">
        <f>E62*$N$72</f>
        <v>1421158.2</v>
      </c>
      <c r="W62" s="194">
        <f>F62*$O$72</f>
        <v>2694987.4</v>
      </c>
      <c r="X62" s="195" t="e">
        <f>Y62+Z62+AA62</f>
        <v>#VALUE!</v>
      </c>
      <c r="Y62" s="196" t="e">
        <f>H62*$M$72</f>
        <v>#VALUE!</v>
      </c>
      <c r="Z62" s="196">
        <f>E62*(N72*80%)</f>
        <v>1136926.56</v>
      </c>
      <c r="AA62" s="194">
        <f>F62*(O72*80%)</f>
        <v>2155989.92</v>
      </c>
    </row>
    <row r="63" spans="1:27" x14ac:dyDescent="0.2">
      <c r="A63" s="192"/>
      <c r="B63" s="129"/>
      <c r="C63" s="128"/>
      <c r="D63" s="128"/>
      <c r="E63" s="128"/>
      <c r="F63" s="128"/>
      <c r="G63" s="129"/>
      <c r="H63" s="128"/>
      <c r="I63" s="76" t="s">
        <v>54</v>
      </c>
      <c r="J63" s="76"/>
      <c r="K63" s="76"/>
      <c r="L63" s="77"/>
      <c r="M63" s="75"/>
      <c r="N63" s="75">
        <v>1047</v>
      </c>
      <c r="O63" s="75">
        <v>851</v>
      </c>
      <c r="P63" s="195"/>
      <c r="Q63" s="196"/>
      <c r="R63" s="196"/>
      <c r="S63" s="194"/>
      <c r="T63" s="195"/>
      <c r="U63" s="196"/>
      <c r="V63" s="196"/>
      <c r="W63" s="194"/>
      <c r="X63" s="195"/>
      <c r="Y63" s="196"/>
      <c r="Z63" s="196"/>
      <c r="AA63" s="194"/>
    </row>
    <row r="64" spans="1:27" x14ac:dyDescent="0.2">
      <c r="A64" s="192"/>
      <c r="B64" s="129"/>
      <c r="C64" s="128"/>
      <c r="D64" s="128"/>
      <c r="E64" s="128"/>
      <c r="F64" s="128"/>
      <c r="G64" s="129"/>
      <c r="H64" s="128"/>
      <c r="I64" s="76" t="s">
        <v>55</v>
      </c>
      <c r="J64" s="76"/>
      <c r="K64" s="76"/>
      <c r="L64" s="77"/>
      <c r="M64" s="75"/>
      <c r="N64" s="75">
        <v>970</v>
      </c>
      <c r="O64" s="75">
        <v>788</v>
      </c>
      <c r="P64" s="195"/>
      <c r="Q64" s="196"/>
      <c r="R64" s="196"/>
      <c r="S64" s="194"/>
      <c r="T64" s="195"/>
      <c r="U64" s="196"/>
      <c r="V64" s="196"/>
      <c r="W64" s="194"/>
      <c r="X64" s="195"/>
      <c r="Y64" s="196"/>
      <c r="Z64" s="196"/>
      <c r="AA64" s="194"/>
    </row>
    <row r="65" spans="1:27" x14ac:dyDescent="0.2">
      <c r="A65" s="192"/>
      <c r="B65" s="129"/>
      <c r="C65" s="128"/>
      <c r="D65" s="128"/>
      <c r="E65" s="128"/>
      <c r="F65" s="128"/>
      <c r="G65" s="129"/>
      <c r="H65" s="128"/>
      <c r="I65" s="76" t="s">
        <v>56</v>
      </c>
      <c r="J65" s="76"/>
      <c r="K65" s="76"/>
      <c r="L65" s="77"/>
      <c r="M65" s="75"/>
      <c r="N65" s="75">
        <v>1106</v>
      </c>
      <c r="O65" s="75">
        <v>899</v>
      </c>
      <c r="P65" s="195"/>
      <c r="Q65" s="196"/>
      <c r="R65" s="196"/>
      <c r="S65" s="194"/>
      <c r="T65" s="195"/>
      <c r="U65" s="196"/>
      <c r="V65" s="196"/>
      <c r="W65" s="194"/>
      <c r="X65" s="195"/>
      <c r="Y65" s="196"/>
      <c r="Z65" s="196"/>
      <c r="AA65" s="194"/>
    </row>
    <row r="66" spans="1:27" x14ac:dyDescent="0.2">
      <c r="A66" s="192"/>
      <c r="B66" s="129"/>
      <c r="C66" s="128"/>
      <c r="D66" s="128"/>
      <c r="E66" s="128"/>
      <c r="F66" s="128"/>
      <c r="G66" s="129"/>
      <c r="H66" s="128"/>
      <c r="I66" s="78" t="s">
        <v>57</v>
      </c>
      <c r="J66" s="78"/>
      <c r="K66" s="78"/>
      <c r="L66" s="79"/>
      <c r="M66" s="75"/>
      <c r="N66" s="75">
        <v>1129</v>
      </c>
      <c r="O66" s="75">
        <v>917</v>
      </c>
      <c r="P66" s="195"/>
      <c r="Q66" s="196"/>
      <c r="R66" s="196"/>
      <c r="S66" s="194"/>
      <c r="T66" s="195"/>
      <c r="U66" s="196"/>
      <c r="V66" s="196"/>
      <c r="W66" s="194"/>
      <c r="X66" s="195"/>
      <c r="Y66" s="196"/>
      <c r="Z66" s="196"/>
      <c r="AA66" s="194"/>
    </row>
    <row r="67" spans="1:27" x14ac:dyDescent="0.2">
      <c r="A67" s="192"/>
      <c r="B67" s="129"/>
      <c r="C67" s="128"/>
      <c r="D67" s="128"/>
      <c r="E67" s="128"/>
      <c r="F67" s="128"/>
      <c r="G67" s="129"/>
      <c r="H67" s="128"/>
      <c r="I67" s="78" t="s">
        <v>58</v>
      </c>
      <c r="J67" s="78"/>
      <c r="K67" s="78"/>
      <c r="L67" s="79"/>
      <c r="M67" s="75"/>
      <c r="N67" s="75">
        <v>1174</v>
      </c>
      <c r="O67" s="75">
        <v>954</v>
      </c>
      <c r="P67" s="195"/>
      <c r="Q67" s="196"/>
      <c r="R67" s="196"/>
      <c r="S67" s="194"/>
      <c r="T67" s="195"/>
      <c r="U67" s="196"/>
      <c r="V67" s="196"/>
      <c r="W67" s="194"/>
      <c r="X67" s="195"/>
      <c r="Y67" s="196"/>
      <c r="Z67" s="196"/>
      <c r="AA67" s="194"/>
    </row>
    <row r="68" spans="1:27" x14ac:dyDescent="0.2">
      <c r="A68" s="192"/>
      <c r="B68" s="129"/>
      <c r="C68" s="128"/>
      <c r="D68" s="128"/>
      <c r="E68" s="128"/>
      <c r="F68" s="128"/>
      <c r="G68" s="129"/>
      <c r="H68" s="128"/>
      <c r="I68" s="78" t="s">
        <v>59</v>
      </c>
      <c r="J68" s="78"/>
      <c r="K68" s="78"/>
      <c r="L68" s="79"/>
      <c r="M68" s="75"/>
      <c r="N68" s="75">
        <v>1235</v>
      </c>
      <c r="O68" s="75">
        <v>1004</v>
      </c>
      <c r="P68" s="195"/>
      <c r="Q68" s="196"/>
      <c r="R68" s="196"/>
      <c r="S68" s="194"/>
      <c r="T68" s="195"/>
      <c r="U68" s="196"/>
      <c r="V68" s="196"/>
      <c r="W68" s="194"/>
      <c r="X68" s="195"/>
      <c r="Y68" s="196"/>
      <c r="Z68" s="196"/>
      <c r="AA68" s="194"/>
    </row>
    <row r="69" spans="1:27" x14ac:dyDescent="0.2">
      <c r="A69" s="192"/>
      <c r="B69" s="129"/>
      <c r="C69" s="128"/>
      <c r="D69" s="128"/>
      <c r="E69" s="128"/>
      <c r="F69" s="128"/>
      <c r="G69" s="129"/>
      <c r="H69" s="128"/>
      <c r="I69" s="78" t="s">
        <v>60</v>
      </c>
      <c r="J69" s="78"/>
      <c r="K69" s="78"/>
      <c r="L69" s="79"/>
      <c r="M69" s="75"/>
      <c r="N69" s="75">
        <v>1298</v>
      </c>
      <c r="O69" s="75">
        <v>1054</v>
      </c>
      <c r="P69" s="195"/>
      <c r="Q69" s="196"/>
      <c r="R69" s="196"/>
      <c r="S69" s="194"/>
      <c r="T69" s="195"/>
      <c r="U69" s="196"/>
      <c r="V69" s="196"/>
      <c r="W69" s="194"/>
      <c r="X69" s="195"/>
      <c r="Y69" s="196"/>
      <c r="Z69" s="196"/>
      <c r="AA69" s="194"/>
    </row>
    <row r="70" spans="1:27" x14ac:dyDescent="0.2">
      <c r="A70" s="192"/>
      <c r="B70" s="129"/>
      <c r="C70" s="128"/>
      <c r="D70" s="128"/>
      <c r="E70" s="128"/>
      <c r="F70" s="128"/>
      <c r="G70" s="129"/>
      <c r="H70" s="128"/>
      <c r="I70" s="78" t="s">
        <v>61</v>
      </c>
      <c r="J70" s="78"/>
      <c r="K70" s="78"/>
      <c r="L70" s="79"/>
      <c r="M70" s="75"/>
      <c r="N70" s="75">
        <v>1344</v>
      </c>
      <c r="O70" s="75">
        <v>1092</v>
      </c>
      <c r="P70" s="195"/>
      <c r="Q70" s="196"/>
      <c r="R70" s="196"/>
      <c r="S70" s="194"/>
      <c r="T70" s="195"/>
      <c r="U70" s="196"/>
      <c r="V70" s="196"/>
      <c r="W70" s="194"/>
      <c r="X70" s="195"/>
      <c r="Y70" s="196"/>
      <c r="Z70" s="196"/>
      <c r="AA70" s="194"/>
    </row>
    <row r="71" spans="1:27" x14ac:dyDescent="0.2">
      <c r="A71" s="192"/>
      <c r="B71" s="129"/>
      <c r="C71" s="128"/>
      <c r="D71" s="128"/>
      <c r="E71" s="128"/>
      <c r="F71" s="128"/>
      <c r="G71" s="129"/>
      <c r="H71" s="128"/>
      <c r="I71" s="78" t="s">
        <v>62</v>
      </c>
      <c r="J71" s="78"/>
      <c r="K71" s="78"/>
      <c r="L71" s="79"/>
      <c r="M71" s="75"/>
      <c r="N71" s="75">
        <v>1405</v>
      </c>
      <c r="O71" s="75">
        <v>1141</v>
      </c>
      <c r="P71" s="195"/>
      <c r="Q71" s="196"/>
      <c r="R71" s="196"/>
      <c r="S71" s="194"/>
      <c r="T71" s="195"/>
      <c r="U71" s="196"/>
      <c r="V71" s="196"/>
      <c r="W71" s="194"/>
      <c r="X71" s="195"/>
      <c r="Y71" s="196"/>
      <c r="Z71" s="196"/>
      <c r="AA71" s="194"/>
    </row>
    <row r="72" spans="1:27" x14ac:dyDescent="0.2">
      <c r="A72" s="192"/>
      <c r="B72" s="129"/>
      <c r="C72" s="128"/>
      <c r="D72" s="128"/>
      <c r="E72" s="128"/>
      <c r="F72" s="128"/>
      <c r="G72" s="129"/>
      <c r="H72" s="128"/>
      <c r="I72" s="78" t="s">
        <v>25</v>
      </c>
      <c r="J72" s="78"/>
      <c r="K72" s="78"/>
      <c r="L72" s="79"/>
      <c r="M72" s="75"/>
      <c r="N72" s="75">
        <v>1463</v>
      </c>
      <c r="O72" s="75">
        <v>1189</v>
      </c>
      <c r="P72" s="195"/>
      <c r="Q72" s="196"/>
      <c r="R72" s="196"/>
      <c r="S72" s="194"/>
      <c r="T72" s="195"/>
      <c r="U72" s="196"/>
      <c r="V72" s="196"/>
      <c r="W72" s="194"/>
      <c r="X72" s="195"/>
      <c r="Y72" s="196"/>
      <c r="Z72" s="196"/>
      <c r="AA72" s="194"/>
    </row>
    <row r="73" spans="1:27" ht="12.75" customHeight="1" x14ac:dyDescent="0.2">
      <c r="A73" s="191" t="s">
        <v>67</v>
      </c>
      <c r="B73" s="129" t="s">
        <v>66</v>
      </c>
      <c r="C73" s="134">
        <f>'[1]posturi 2009'!C25</f>
        <v>2440</v>
      </c>
      <c r="D73" s="134">
        <f>'[1]posturi 2009'!D25</f>
        <v>0</v>
      </c>
      <c r="E73" s="134">
        <f>'[1]posturi 2009'!E25</f>
        <v>732</v>
      </c>
      <c r="F73" s="134">
        <f>'[1]posturi 2009'!F25</f>
        <v>1708</v>
      </c>
      <c r="G73" s="129" t="s">
        <v>66</v>
      </c>
      <c r="H73" s="190" t="s">
        <v>100</v>
      </c>
      <c r="I73" s="73" t="s">
        <v>53</v>
      </c>
      <c r="J73" s="73"/>
      <c r="K73" s="73"/>
      <c r="L73" s="74"/>
      <c r="M73" s="75"/>
      <c r="N73" s="75">
        <f>'[1]buget lunar 2011crest cu 15'!N85*108%</f>
        <v>0</v>
      </c>
      <c r="O73" s="75">
        <f>'[1]buget lunar 2011crest cu 15'!O85*108%</f>
        <v>0</v>
      </c>
      <c r="P73" s="195" t="e">
        <f>Q73+R73+S73</f>
        <v>#REF!</v>
      </c>
      <c r="Q73" s="196" t="e">
        <f>D73*#REF!</f>
        <v>#REF!</v>
      </c>
      <c r="R73" s="196" t="e">
        <f>E73*#REF!</f>
        <v>#REF!</v>
      </c>
      <c r="S73" s="194" t="e">
        <f>F73*#REF!</f>
        <v>#REF!</v>
      </c>
      <c r="T73" s="195">
        <f>U73+V73+W73</f>
        <v>2945812</v>
      </c>
      <c r="U73" s="196">
        <f>D73*$M$83</f>
        <v>0</v>
      </c>
      <c r="V73" s="196">
        <f>E73*$N$83</f>
        <v>1017480</v>
      </c>
      <c r="W73" s="194">
        <f>F73*$O$83</f>
        <v>1928332</v>
      </c>
      <c r="X73" s="195" t="e">
        <f>Y73+Z73+AA73</f>
        <v>#VALUE!</v>
      </c>
      <c r="Y73" s="196" t="e">
        <f>H73*$M$83</f>
        <v>#VALUE!</v>
      </c>
      <c r="Z73" s="196">
        <f>E73*(N83*80%)</f>
        <v>813984</v>
      </c>
      <c r="AA73" s="194">
        <f>F73*(O83*80%)</f>
        <v>1542665.6</v>
      </c>
    </row>
    <row r="74" spans="1:27" x14ac:dyDescent="0.2">
      <c r="A74" s="192"/>
      <c r="B74" s="129"/>
      <c r="C74" s="129"/>
      <c r="D74" s="129"/>
      <c r="E74" s="129"/>
      <c r="F74" s="129"/>
      <c r="G74" s="129"/>
      <c r="H74" s="128"/>
      <c r="I74" s="76" t="s">
        <v>54</v>
      </c>
      <c r="J74" s="76"/>
      <c r="K74" s="76"/>
      <c r="L74" s="77"/>
      <c r="M74" s="75"/>
      <c r="N74" s="75">
        <v>1006</v>
      </c>
      <c r="O74" s="75">
        <v>818</v>
      </c>
      <c r="P74" s="195"/>
      <c r="Q74" s="196"/>
      <c r="R74" s="196"/>
      <c r="S74" s="194"/>
      <c r="T74" s="195"/>
      <c r="U74" s="196"/>
      <c r="V74" s="196"/>
      <c r="W74" s="194"/>
      <c r="X74" s="195"/>
      <c r="Y74" s="196"/>
      <c r="Z74" s="196"/>
      <c r="AA74" s="194"/>
    </row>
    <row r="75" spans="1:27" x14ac:dyDescent="0.2">
      <c r="A75" s="192"/>
      <c r="B75" s="129"/>
      <c r="C75" s="129"/>
      <c r="D75" s="129"/>
      <c r="E75" s="129"/>
      <c r="F75" s="129"/>
      <c r="G75" s="129"/>
      <c r="H75" s="128"/>
      <c r="I75" s="76" t="s">
        <v>55</v>
      </c>
      <c r="J75" s="76"/>
      <c r="K75" s="76"/>
      <c r="L75" s="77"/>
      <c r="M75" s="75"/>
      <c r="N75" s="75">
        <v>926</v>
      </c>
      <c r="O75" s="75">
        <v>752</v>
      </c>
      <c r="P75" s="195"/>
      <c r="Q75" s="196"/>
      <c r="R75" s="196"/>
      <c r="S75" s="194"/>
      <c r="T75" s="195"/>
      <c r="U75" s="196"/>
      <c r="V75" s="196"/>
      <c r="W75" s="194"/>
      <c r="X75" s="195"/>
      <c r="Y75" s="196"/>
      <c r="Z75" s="196"/>
      <c r="AA75" s="194"/>
    </row>
    <row r="76" spans="1:27" x14ac:dyDescent="0.2">
      <c r="A76" s="192"/>
      <c r="B76" s="129"/>
      <c r="C76" s="129"/>
      <c r="D76" s="129"/>
      <c r="E76" s="129"/>
      <c r="F76" s="129"/>
      <c r="G76" s="129"/>
      <c r="H76" s="128"/>
      <c r="I76" s="76" t="s">
        <v>56</v>
      </c>
      <c r="J76" s="76"/>
      <c r="K76" s="76"/>
      <c r="L76" s="77"/>
      <c r="M76" s="75"/>
      <c r="N76" s="75">
        <v>1050</v>
      </c>
      <c r="O76" s="75">
        <v>853</v>
      </c>
      <c r="P76" s="195"/>
      <c r="Q76" s="196"/>
      <c r="R76" s="196"/>
      <c r="S76" s="194"/>
      <c r="T76" s="195"/>
      <c r="U76" s="196"/>
      <c r="V76" s="196"/>
      <c r="W76" s="194"/>
      <c r="X76" s="195"/>
      <c r="Y76" s="196"/>
      <c r="Z76" s="196"/>
      <c r="AA76" s="194"/>
    </row>
    <row r="77" spans="1:27" x14ac:dyDescent="0.2">
      <c r="A77" s="192"/>
      <c r="B77" s="129"/>
      <c r="C77" s="129"/>
      <c r="D77" s="129"/>
      <c r="E77" s="129"/>
      <c r="F77" s="129"/>
      <c r="G77" s="129"/>
      <c r="H77" s="128"/>
      <c r="I77" s="78" t="s">
        <v>57</v>
      </c>
      <c r="J77" s="78"/>
      <c r="K77" s="78"/>
      <c r="L77" s="79"/>
      <c r="M77" s="75"/>
      <c r="N77" s="75">
        <v>1065</v>
      </c>
      <c r="O77" s="75">
        <v>865</v>
      </c>
      <c r="P77" s="195"/>
      <c r="Q77" s="196"/>
      <c r="R77" s="196"/>
      <c r="S77" s="194"/>
      <c r="T77" s="195"/>
      <c r="U77" s="196"/>
      <c r="V77" s="196"/>
      <c r="W77" s="194"/>
      <c r="X77" s="195"/>
      <c r="Y77" s="196"/>
      <c r="Z77" s="196"/>
      <c r="AA77" s="194"/>
    </row>
    <row r="78" spans="1:27" x14ac:dyDescent="0.2">
      <c r="A78" s="192"/>
      <c r="B78" s="129"/>
      <c r="C78" s="129"/>
      <c r="D78" s="129"/>
      <c r="E78" s="129"/>
      <c r="F78" s="129"/>
      <c r="G78" s="129"/>
      <c r="H78" s="128"/>
      <c r="I78" s="78" t="s">
        <v>58</v>
      </c>
      <c r="J78" s="78"/>
      <c r="K78" s="78"/>
      <c r="L78" s="79"/>
      <c r="M78" s="75"/>
      <c r="N78" s="75">
        <v>1095</v>
      </c>
      <c r="O78" s="75">
        <v>890</v>
      </c>
      <c r="P78" s="195"/>
      <c r="Q78" s="196"/>
      <c r="R78" s="196"/>
      <c r="S78" s="194"/>
      <c r="T78" s="195"/>
      <c r="U78" s="196"/>
      <c r="V78" s="196"/>
      <c r="W78" s="194"/>
      <c r="X78" s="195"/>
      <c r="Y78" s="196"/>
      <c r="Z78" s="196"/>
      <c r="AA78" s="194"/>
    </row>
    <row r="79" spans="1:27" x14ac:dyDescent="0.2">
      <c r="A79" s="192"/>
      <c r="B79" s="129"/>
      <c r="C79" s="129"/>
      <c r="D79" s="129"/>
      <c r="E79" s="129"/>
      <c r="F79" s="129"/>
      <c r="G79" s="129"/>
      <c r="H79" s="128"/>
      <c r="I79" s="78" t="s">
        <v>59</v>
      </c>
      <c r="J79" s="78"/>
      <c r="K79" s="78"/>
      <c r="L79" s="79"/>
      <c r="M79" s="75"/>
      <c r="N79" s="75">
        <v>1179</v>
      </c>
      <c r="O79" s="75">
        <v>958</v>
      </c>
      <c r="P79" s="195"/>
      <c r="Q79" s="196"/>
      <c r="R79" s="196"/>
      <c r="S79" s="194"/>
      <c r="T79" s="195"/>
      <c r="U79" s="196"/>
      <c r="V79" s="196"/>
      <c r="W79" s="194"/>
      <c r="X79" s="195"/>
      <c r="Y79" s="196"/>
      <c r="Z79" s="196"/>
      <c r="AA79" s="194"/>
    </row>
    <row r="80" spans="1:27" x14ac:dyDescent="0.2">
      <c r="A80" s="192"/>
      <c r="B80" s="129"/>
      <c r="C80" s="129"/>
      <c r="D80" s="129"/>
      <c r="E80" s="129"/>
      <c r="F80" s="129"/>
      <c r="G80" s="129"/>
      <c r="H80" s="128"/>
      <c r="I80" s="78" t="s">
        <v>60</v>
      </c>
      <c r="J80" s="78"/>
      <c r="K80" s="78"/>
      <c r="L80" s="79"/>
      <c r="M80" s="75"/>
      <c r="N80" s="75">
        <v>1214</v>
      </c>
      <c r="O80" s="75">
        <v>986</v>
      </c>
      <c r="P80" s="195"/>
      <c r="Q80" s="196"/>
      <c r="R80" s="196"/>
      <c r="S80" s="194"/>
      <c r="T80" s="195"/>
      <c r="U80" s="196"/>
      <c r="V80" s="196"/>
      <c r="W80" s="194"/>
      <c r="X80" s="195"/>
      <c r="Y80" s="196"/>
      <c r="Z80" s="196"/>
      <c r="AA80" s="194"/>
    </row>
    <row r="81" spans="1:27" x14ac:dyDescent="0.2">
      <c r="A81" s="192"/>
      <c r="B81" s="129"/>
      <c r="C81" s="129"/>
      <c r="D81" s="129"/>
      <c r="E81" s="129"/>
      <c r="F81" s="129"/>
      <c r="G81" s="129"/>
      <c r="H81" s="128"/>
      <c r="I81" s="78" t="s">
        <v>61</v>
      </c>
      <c r="J81" s="78"/>
      <c r="K81" s="78"/>
      <c r="L81" s="79"/>
      <c r="M81" s="75"/>
      <c r="N81" s="75">
        <v>1275</v>
      </c>
      <c r="O81" s="75">
        <v>1036</v>
      </c>
      <c r="P81" s="195"/>
      <c r="Q81" s="196"/>
      <c r="R81" s="196"/>
      <c r="S81" s="194"/>
      <c r="T81" s="195"/>
      <c r="U81" s="196"/>
      <c r="V81" s="196"/>
      <c r="W81" s="194"/>
      <c r="X81" s="195"/>
      <c r="Y81" s="196"/>
      <c r="Z81" s="196"/>
      <c r="AA81" s="194"/>
    </row>
    <row r="82" spans="1:27" x14ac:dyDescent="0.2">
      <c r="A82" s="192"/>
      <c r="B82" s="129"/>
      <c r="C82" s="129"/>
      <c r="D82" s="129"/>
      <c r="E82" s="129"/>
      <c r="F82" s="129"/>
      <c r="G82" s="129"/>
      <c r="H82" s="128"/>
      <c r="I82" s="78" t="s">
        <v>62</v>
      </c>
      <c r="J82" s="78"/>
      <c r="K82" s="78"/>
      <c r="L82" s="79"/>
      <c r="M82" s="75"/>
      <c r="N82" s="75">
        <v>1333</v>
      </c>
      <c r="O82" s="75">
        <v>1083</v>
      </c>
      <c r="P82" s="195"/>
      <c r="Q82" s="196"/>
      <c r="R82" s="196"/>
      <c r="S82" s="194"/>
      <c r="T82" s="195"/>
      <c r="U82" s="196"/>
      <c r="V82" s="196"/>
      <c r="W82" s="194"/>
      <c r="X82" s="195"/>
      <c r="Y82" s="196"/>
      <c r="Z82" s="196"/>
      <c r="AA82" s="194"/>
    </row>
    <row r="83" spans="1:27" x14ac:dyDescent="0.2">
      <c r="A83" s="192"/>
      <c r="B83" s="129"/>
      <c r="C83" s="129"/>
      <c r="D83" s="129"/>
      <c r="E83" s="129"/>
      <c r="F83" s="129"/>
      <c r="G83" s="129"/>
      <c r="H83" s="128"/>
      <c r="I83" s="78" t="s">
        <v>25</v>
      </c>
      <c r="J83" s="78"/>
      <c r="K83" s="78"/>
      <c r="L83" s="79"/>
      <c r="M83" s="75"/>
      <c r="N83" s="75">
        <v>1390</v>
      </c>
      <c r="O83" s="75">
        <v>1129</v>
      </c>
      <c r="P83" s="195"/>
      <c r="Q83" s="196"/>
      <c r="R83" s="196"/>
      <c r="S83" s="194"/>
      <c r="T83" s="195"/>
      <c r="U83" s="196"/>
      <c r="V83" s="196"/>
      <c r="W83" s="194"/>
      <c r="X83" s="195"/>
      <c r="Y83" s="196"/>
      <c r="Z83" s="196"/>
      <c r="AA83" s="194"/>
    </row>
    <row r="84" spans="1:27" ht="12.75" customHeight="1" x14ac:dyDescent="0.2">
      <c r="A84" s="191" t="s">
        <v>69</v>
      </c>
      <c r="B84" s="129" t="s">
        <v>68</v>
      </c>
      <c r="C84" s="134">
        <f>'[1]posturi 2009'!C26</f>
        <v>2261</v>
      </c>
      <c r="D84" s="134">
        <f>'[1]posturi 2009'!D26</f>
        <v>0</v>
      </c>
      <c r="E84" s="134">
        <f>'[1]posturi 2009'!E26</f>
        <v>678.3</v>
      </c>
      <c r="F84" s="134">
        <f>'[1]posturi 2009'!F26</f>
        <v>1582.6999999999998</v>
      </c>
      <c r="G84" s="129" t="s">
        <v>68</v>
      </c>
      <c r="H84" s="190" t="s">
        <v>100</v>
      </c>
      <c r="I84" s="73" t="s">
        <v>53</v>
      </c>
      <c r="J84" s="73"/>
      <c r="K84" s="73"/>
      <c r="L84" s="74"/>
      <c r="M84" s="75"/>
      <c r="N84" s="75">
        <v>999</v>
      </c>
      <c r="O84" s="75">
        <v>812</v>
      </c>
      <c r="P84" s="195" t="e">
        <f>Q84+R84+S84</f>
        <v>#REF!</v>
      </c>
      <c r="Q84" s="196" t="e">
        <f>D84*#REF!</f>
        <v>#REF!</v>
      </c>
      <c r="R84" s="196" t="e">
        <f>E84*#REF!</f>
        <v>#REF!</v>
      </c>
      <c r="S84" s="194" t="e">
        <f>F84*#REF!</f>
        <v>#REF!</v>
      </c>
      <c r="T84" s="195">
        <f>U84+V84+W84</f>
        <v>1962774.0999999999</v>
      </c>
      <c r="U84" s="196">
        <f>D84*M84</f>
        <v>0</v>
      </c>
      <c r="V84" s="196">
        <f>E84*N84</f>
        <v>677621.7</v>
      </c>
      <c r="W84" s="194">
        <f>F84*O84</f>
        <v>1285152.3999999999</v>
      </c>
      <c r="X84" s="195" t="e">
        <f>Y84+Z84+AA84</f>
        <v>#VALUE!</v>
      </c>
      <c r="Y84" s="196" t="e">
        <f>H84*Q84</f>
        <v>#VALUE!</v>
      </c>
      <c r="Z84" s="196">
        <f>E84*(N84*80%)</f>
        <v>542097.36</v>
      </c>
      <c r="AA84" s="194">
        <f>F84*(O84*80%)</f>
        <v>1028121.9199999999</v>
      </c>
    </row>
    <row r="85" spans="1:27" x14ac:dyDescent="0.2">
      <c r="A85" s="192"/>
      <c r="B85" s="129"/>
      <c r="C85" s="129"/>
      <c r="D85" s="129"/>
      <c r="E85" s="129"/>
      <c r="F85" s="129"/>
      <c r="G85" s="129"/>
      <c r="H85" s="128"/>
      <c r="I85" s="76" t="s">
        <v>54</v>
      </c>
      <c r="J85" s="76"/>
      <c r="K85" s="76"/>
      <c r="L85" s="77"/>
      <c r="M85" s="75"/>
      <c r="N85" s="75">
        <f>'[1]buget lunar 2011crest cu 15'!N98*108%</f>
        <v>0</v>
      </c>
      <c r="O85" s="75">
        <f>'[1]buget lunar 2011crest cu 15'!O98*108%</f>
        <v>0</v>
      </c>
      <c r="P85" s="195"/>
      <c r="Q85" s="196"/>
      <c r="R85" s="196"/>
      <c r="S85" s="194"/>
      <c r="T85" s="195"/>
      <c r="U85" s="196"/>
      <c r="V85" s="196"/>
      <c r="W85" s="194"/>
      <c r="X85" s="195"/>
      <c r="Y85" s="196"/>
      <c r="Z85" s="196"/>
      <c r="AA85" s="194"/>
    </row>
    <row r="86" spans="1:27" x14ac:dyDescent="0.2">
      <c r="A86" s="192"/>
      <c r="B86" s="129"/>
      <c r="C86" s="129"/>
      <c r="D86" s="129"/>
      <c r="E86" s="129"/>
      <c r="F86" s="129"/>
      <c r="G86" s="129"/>
      <c r="H86" s="128"/>
      <c r="I86" s="76" t="s">
        <v>55</v>
      </c>
      <c r="J86" s="76"/>
      <c r="K86" s="76"/>
      <c r="L86" s="77"/>
      <c r="M86" s="75"/>
      <c r="N86" s="75">
        <f>'[1]buget lunar 2011crest cu 15'!N99*108%</f>
        <v>0</v>
      </c>
      <c r="O86" s="75">
        <f>'[1]buget lunar 2011crest cu 15'!O99*108%</f>
        <v>0</v>
      </c>
      <c r="P86" s="195"/>
      <c r="Q86" s="196"/>
      <c r="R86" s="196"/>
      <c r="S86" s="194"/>
      <c r="T86" s="195"/>
      <c r="U86" s="196"/>
      <c r="V86" s="196"/>
      <c r="W86" s="194"/>
      <c r="X86" s="195"/>
      <c r="Y86" s="196"/>
      <c r="Z86" s="196"/>
      <c r="AA86" s="194"/>
    </row>
    <row r="87" spans="1:27" x14ac:dyDescent="0.2">
      <c r="A87" s="192"/>
      <c r="B87" s="129"/>
      <c r="C87" s="129"/>
      <c r="D87" s="129"/>
      <c r="E87" s="129"/>
      <c r="F87" s="129"/>
      <c r="G87" s="129"/>
      <c r="H87" s="128"/>
      <c r="I87" s="76" t="s">
        <v>56</v>
      </c>
      <c r="J87" s="76"/>
      <c r="K87" s="76"/>
      <c r="L87" s="77"/>
      <c r="M87" s="75"/>
      <c r="N87" s="75">
        <f>'[1]buget lunar 2011crest cu 15'!N100*108%</f>
        <v>0</v>
      </c>
      <c r="O87" s="75">
        <f>'[1]buget lunar 2011crest cu 15'!O100*108%</f>
        <v>0</v>
      </c>
      <c r="P87" s="195"/>
      <c r="Q87" s="196"/>
      <c r="R87" s="196"/>
      <c r="S87" s="194"/>
      <c r="T87" s="195"/>
      <c r="U87" s="196"/>
      <c r="V87" s="196"/>
      <c r="W87" s="194"/>
      <c r="X87" s="195"/>
      <c r="Y87" s="196"/>
      <c r="Z87" s="196"/>
      <c r="AA87" s="194"/>
    </row>
    <row r="88" spans="1:27" x14ac:dyDescent="0.2">
      <c r="A88" s="192"/>
      <c r="B88" s="129"/>
      <c r="C88" s="129"/>
      <c r="D88" s="129"/>
      <c r="E88" s="129"/>
      <c r="F88" s="129"/>
      <c r="G88" s="129"/>
      <c r="H88" s="128"/>
      <c r="I88" s="78" t="s">
        <v>57</v>
      </c>
      <c r="J88" s="78"/>
      <c r="K88" s="78"/>
      <c r="L88" s="79"/>
      <c r="M88" s="75"/>
      <c r="N88" s="75">
        <f>'[1]buget lunar 2011crest cu 15'!N101*108%</f>
        <v>0</v>
      </c>
      <c r="O88" s="75">
        <f>'[1]buget lunar 2011crest cu 15'!O101*108%</f>
        <v>0</v>
      </c>
      <c r="P88" s="195"/>
      <c r="Q88" s="196"/>
      <c r="R88" s="196"/>
      <c r="S88" s="194"/>
      <c r="T88" s="195"/>
      <c r="U88" s="196"/>
      <c r="V88" s="196"/>
      <c r="W88" s="194"/>
      <c r="X88" s="195"/>
      <c r="Y88" s="196"/>
      <c r="Z88" s="196"/>
      <c r="AA88" s="194"/>
    </row>
    <row r="89" spans="1:27" x14ac:dyDescent="0.2">
      <c r="A89" s="192"/>
      <c r="B89" s="129"/>
      <c r="C89" s="129"/>
      <c r="D89" s="129"/>
      <c r="E89" s="129"/>
      <c r="F89" s="129"/>
      <c r="G89" s="129"/>
      <c r="H89" s="128"/>
      <c r="I89" s="78" t="s">
        <v>58</v>
      </c>
      <c r="J89" s="78"/>
      <c r="K89" s="78"/>
      <c r="L89" s="79"/>
      <c r="M89" s="75"/>
      <c r="N89" s="75">
        <f>'[1]buget lunar 2011crest cu 15'!N102*108%</f>
        <v>0</v>
      </c>
      <c r="O89" s="75">
        <f>'[1]buget lunar 2011crest cu 15'!O102*108%</f>
        <v>0</v>
      </c>
      <c r="P89" s="195"/>
      <c r="Q89" s="196"/>
      <c r="R89" s="196"/>
      <c r="S89" s="194"/>
      <c r="T89" s="195"/>
      <c r="U89" s="196"/>
      <c r="V89" s="196"/>
      <c r="W89" s="194"/>
      <c r="X89" s="195"/>
      <c r="Y89" s="196"/>
      <c r="Z89" s="196"/>
      <c r="AA89" s="194"/>
    </row>
    <row r="90" spans="1:27" x14ac:dyDescent="0.2">
      <c r="A90" s="192"/>
      <c r="B90" s="129"/>
      <c r="C90" s="129"/>
      <c r="D90" s="129"/>
      <c r="E90" s="129"/>
      <c r="F90" s="129"/>
      <c r="G90" s="129"/>
      <c r="H90" s="128"/>
      <c r="I90" s="78" t="s">
        <v>59</v>
      </c>
      <c r="J90" s="78"/>
      <c r="K90" s="78"/>
      <c r="L90" s="79"/>
      <c r="M90" s="75"/>
      <c r="N90" s="75">
        <f>'[1]buget lunar 2011crest cu 15'!N103*108%</f>
        <v>0</v>
      </c>
      <c r="O90" s="75">
        <f>'[1]buget lunar 2011crest cu 15'!O103*108%</f>
        <v>0</v>
      </c>
      <c r="P90" s="195"/>
      <c r="Q90" s="196"/>
      <c r="R90" s="196"/>
      <c r="S90" s="194"/>
      <c r="T90" s="195"/>
      <c r="U90" s="196"/>
      <c r="V90" s="196"/>
      <c r="W90" s="194"/>
      <c r="X90" s="195"/>
      <c r="Y90" s="196"/>
      <c r="Z90" s="196"/>
      <c r="AA90" s="194"/>
    </row>
    <row r="91" spans="1:27" x14ac:dyDescent="0.2">
      <c r="A91" s="192"/>
      <c r="B91" s="129"/>
      <c r="C91" s="129"/>
      <c r="D91" s="129"/>
      <c r="E91" s="129"/>
      <c r="F91" s="129"/>
      <c r="G91" s="129"/>
      <c r="H91" s="128"/>
      <c r="I91" s="78" t="s">
        <v>60</v>
      </c>
      <c r="J91" s="78"/>
      <c r="K91" s="78"/>
      <c r="L91" s="79"/>
      <c r="M91" s="75"/>
      <c r="N91" s="75">
        <f>'[1]buget lunar 2011crest cu 15'!N104*108%</f>
        <v>0</v>
      </c>
      <c r="O91" s="75">
        <f>'[1]buget lunar 2011crest cu 15'!O104*108%</f>
        <v>0</v>
      </c>
      <c r="P91" s="195"/>
      <c r="Q91" s="196"/>
      <c r="R91" s="196"/>
      <c r="S91" s="194"/>
      <c r="T91" s="195"/>
      <c r="U91" s="196"/>
      <c r="V91" s="196"/>
      <c r="W91" s="194"/>
      <c r="X91" s="195"/>
      <c r="Y91" s="196"/>
      <c r="Z91" s="196"/>
      <c r="AA91" s="194"/>
    </row>
    <row r="92" spans="1:27" x14ac:dyDescent="0.2">
      <c r="A92" s="192"/>
      <c r="B92" s="129"/>
      <c r="C92" s="129"/>
      <c r="D92" s="129"/>
      <c r="E92" s="129"/>
      <c r="F92" s="129"/>
      <c r="G92" s="129"/>
      <c r="H92" s="128"/>
      <c r="I92" s="78" t="s">
        <v>61</v>
      </c>
      <c r="J92" s="78"/>
      <c r="K92" s="78"/>
      <c r="L92" s="79"/>
      <c r="M92" s="75"/>
      <c r="N92" s="75">
        <f>'[1]buget lunar 2011crest cu 15'!N105*108%</f>
        <v>0</v>
      </c>
      <c r="O92" s="75">
        <f>'[1]buget lunar 2011crest cu 15'!O105*108%</f>
        <v>0</v>
      </c>
      <c r="P92" s="195"/>
      <c r="Q92" s="196"/>
      <c r="R92" s="196"/>
      <c r="S92" s="194"/>
      <c r="T92" s="195"/>
      <c r="U92" s="196"/>
      <c r="V92" s="196"/>
      <c r="W92" s="194"/>
      <c r="X92" s="195"/>
      <c r="Y92" s="196"/>
      <c r="Z92" s="196"/>
      <c r="AA92" s="194"/>
    </row>
    <row r="93" spans="1:27" x14ac:dyDescent="0.2">
      <c r="A93" s="192"/>
      <c r="B93" s="129"/>
      <c r="C93" s="129"/>
      <c r="D93" s="129"/>
      <c r="E93" s="129"/>
      <c r="F93" s="129"/>
      <c r="G93" s="129"/>
      <c r="H93" s="128"/>
      <c r="I93" s="78" t="s">
        <v>62</v>
      </c>
      <c r="J93" s="78"/>
      <c r="K93" s="78"/>
      <c r="L93" s="79"/>
      <c r="M93" s="75"/>
      <c r="N93" s="75">
        <f>'[1]buget lunar 2011crest cu 15'!N106*108%</f>
        <v>0</v>
      </c>
      <c r="O93" s="75">
        <f>'[1]buget lunar 2011crest cu 15'!O106*108%</f>
        <v>0</v>
      </c>
      <c r="P93" s="195"/>
      <c r="Q93" s="196"/>
      <c r="R93" s="196"/>
      <c r="S93" s="194"/>
      <c r="T93" s="195"/>
      <c r="U93" s="196"/>
      <c r="V93" s="196"/>
      <c r="W93" s="194"/>
      <c r="X93" s="195"/>
      <c r="Y93" s="196"/>
      <c r="Z93" s="196"/>
      <c r="AA93" s="194"/>
    </row>
    <row r="94" spans="1:27" x14ac:dyDescent="0.2">
      <c r="A94" s="192"/>
      <c r="B94" s="129"/>
      <c r="C94" s="129"/>
      <c r="D94" s="129"/>
      <c r="E94" s="129"/>
      <c r="F94" s="129"/>
      <c r="G94" s="129"/>
      <c r="H94" s="128"/>
      <c r="I94" s="78" t="s">
        <v>25</v>
      </c>
      <c r="J94" s="78"/>
      <c r="K94" s="78"/>
      <c r="L94" s="79"/>
      <c r="M94" s="75"/>
      <c r="N94" s="75">
        <f>'[1]buget lunar 2011crest cu 15'!N107*108%</f>
        <v>0</v>
      </c>
      <c r="O94" s="75">
        <f>'[1]buget lunar 2011crest cu 15'!O107*108%</f>
        <v>0</v>
      </c>
      <c r="P94" s="195"/>
      <c r="Q94" s="196"/>
      <c r="R94" s="196"/>
      <c r="S94" s="194"/>
      <c r="T94" s="195"/>
      <c r="U94" s="196"/>
      <c r="V94" s="196"/>
      <c r="W94" s="194"/>
      <c r="X94" s="195"/>
      <c r="Y94" s="196"/>
      <c r="Z94" s="196"/>
      <c r="AA94" s="194"/>
    </row>
    <row r="95" spans="1:27" x14ac:dyDescent="0.2">
      <c r="A95" s="104" t="s">
        <v>70</v>
      </c>
      <c r="B95" s="98" t="s">
        <v>71</v>
      </c>
      <c r="C95" s="105">
        <f>C96+C107+C118+C129</f>
        <v>4280</v>
      </c>
      <c r="D95" s="105">
        <f>D96+D107+D118+D129</f>
        <v>0</v>
      </c>
      <c r="E95" s="105">
        <f>E96+E107+E118+E129</f>
        <v>1284</v>
      </c>
      <c r="F95" s="105">
        <f>F96+F107+F118+F129</f>
        <v>2996</v>
      </c>
      <c r="G95" s="197" t="s">
        <v>72</v>
      </c>
      <c r="H95" s="197"/>
      <c r="I95" s="106" t="s">
        <v>50</v>
      </c>
      <c r="J95" s="107"/>
      <c r="K95" s="107"/>
      <c r="L95" s="108"/>
      <c r="M95" s="109"/>
      <c r="N95" s="109"/>
      <c r="O95" s="110"/>
      <c r="P95" s="80" t="e">
        <f t="shared" ref="P95:AA95" si="9">P96+P107+P118+P129</f>
        <v>#REF!</v>
      </c>
      <c r="Q95" s="81" t="e">
        <f t="shared" si="9"/>
        <v>#REF!</v>
      </c>
      <c r="R95" s="81" t="e">
        <f t="shared" si="9"/>
        <v>#REF!</v>
      </c>
      <c r="S95" s="82" t="e">
        <f t="shared" si="9"/>
        <v>#REF!</v>
      </c>
      <c r="T95" s="80" t="e">
        <f t="shared" si="9"/>
        <v>#REF!</v>
      </c>
      <c r="U95" s="81" t="e">
        <f t="shared" si="9"/>
        <v>#REF!</v>
      </c>
      <c r="V95" s="81">
        <f t="shared" si="9"/>
        <v>1404726</v>
      </c>
      <c r="W95" s="82">
        <f t="shared" si="9"/>
        <v>2663756.9</v>
      </c>
      <c r="X95" s="80">
        <f t="shared" si="9"/>
        <v>3411308.4</v>
      </c>
      <c r="Y95" s="81">
        <f t="shared" si="9"/>
        <v>0</v>
      </c>
      <c r="Z95" s="81">
        <f t="shared" si="9"/>
        <v>1177800.48</v>
      </c>
      <c r="AA95" s="82">
        <f t="shared" si="9"/>
        <v>2233507.92</v>
      </c>
    </row>
    <row r="96" spans="1:27" x14ac:dyDescent="0.2">
      <c r="A96" s="198" t="s">
        <v>73</v>
      </c>
      <c r="B96" s="128" t="s">
        <v>52</v>
      </c>
      <c r="C96" s="193">
        <f>'[1]posturi 2009'!C28</f>
        <v>663</v>
      </c>
      <c r="D96" s="193">
        <f>'[1]posturi 2009'!D28</f>
        <v>0</v>
      </c>
      <c r="E96" s="193">
        <f>'[1]posturi 2009'!E28</f>
        <v>198.9</v>
      </c>
      <c r="F96" s="193">
        <f>'[1]posturi 2009'!F28</f>
        <v>464.09999999999997</v>
      </c>
      <c r="G96" s="129" t="s">
        <v>49</v>
      </c>
      <c r="H96" s="177" t="s">
        <v>74</v>
      </c>
      <c r="I96" s="73" t="s">
        <v>53</v>
      </c>
      <c r="J96" s="73"/>
      <c r="K96" s="73"/>
      <c r="L96" s="74"/>
      <c r="M96" s="75"/>
      <c r="N96" s="75">
        <f>'[1]buget lunar 2011crest cu 15'!N110*108%</f>
        <v>0</v>
      </c>
      <c r="O96" s="75">
        <f>'[1]buget lunar 2011crest cu 15'!O110*108%</f>
        <v>0</v>
      </c>
      <c r="P96" s="195" t="e">
        <f>Q96+R96+S96</f>
        <v>#REF!</v>
      </c>
      <c r="Q96" s="196" t="e">
        <f>D96*#REF!</f>
        <v>#REF!</v>
      </c>
      <c r="R96" s="196" t="e">
        <f>E96*#REF!</f>
        <v>#REF!</v>
      </c>
      <c r="S96" s="194" t="e">
        <f>F96*#REF!</f>
        <v>#REF!</v>
      </c>
      <c r="T96" s="195" t="e">
        <f>U96+V96+W96</f>
        <v>#REF!</v>
      </c>
      <c r="U96" s="196" t="e">
        <f>D96*#REF!</f>
        <v>#REF!</v>
      </c>
      <c r="V96" s="196">
        <f>E96*$N$106</f>
        <v>272493</v>
      </c>
      <c r="W96" s="194">
        <f>F96*$O$106</f>
        <v>516543.3</v>
      </c>
      <c r="X96" s="195">
        <f>Y96+Z96+AA96</f>
        <v>631229.04</v>
      </c>
      <c r="Y96" s="196">
        <v>0</v>
      </c>
      <c r="Z96" s="196">
        <f>E96*(N106*80%)</f>
        <v>217994.4</v>
      </c>
      <c r="AA96" s="194">
        <f>F96*(O106*80%)</f>
        <v>413234.64</v>
      </c>
    </row>
    <row r="97" spans="1:27" x14ac:dyDescent="0.2">
      <c r="A97" s="199"/>
      <c r="B97" s="129"/>
      <c r="C97" s="128"/>
      <c r="D97" s="128"/>
      <c r="E97" s="128"/>
      <c r="F97" s="128"/>
      <c r="G97" s="129"/>
      <c r="H97" s="128"/>
      <c r="I97" s="76" t="s">
        <v>54</v>
      </c>
      <c r="J97" s="76"/>
      <c r="K97" s="76"/>
      <c r="L97" s="77"/>
      <c r="M97" s="75"/>
      <c r="N97" s="75">
        <f>'[1]buget lunar 2011crest cu 15'!N111*108%</f>
        <v>0</v>
      </c>
      <c r="O97" s="75">
        <f>'[1]buget lunar 2011crest cu 15'!O111*108%</f>
        <v>0</v>
      </c>
      <c r="P97" s="195"/>
      <c r="Q97" s="196"/>
      <c r="R97" s="196"/>
      <c r="S97" s="194"/>
      <c r="T97" s="195"/>
      <c r="U97" s="196"/>
      <c r="V97" s="196"/>
      <c r="W97" s="194"/>
      <c r="X97" s="195"/>
      <c r="Y97" s="196"/>
      <c r="Z97" s="196"/>
      <c r="AA97" s="194"/>
    </row>
    <row r="98" spans="1:27" x14ac:dyDescent="0.2">
      <c r="A98" s="199"/>
      <c r="B98" s="129"/>
      <c r="C98" s="128"/>
      <c r="D98" s="128"/>
      <c r="E98" s="128"/>
      <c r="F98" s="128"/>
      <c r="G98" s="129"/>
      <c r="H98" s="128"/>
      <c r="I98" s="76" t="s">
        <v>55</v>
      </c>
      <c r="J98" s="76"/>
      <c r="K98" s="76"/>
      <c r="L98" s="77"/>
      <c r="M98" s="75"/>
      <c r="N98" s="75">
        <v>891</v>
      </c>
      <c r="O98" s="75">
        <v>724</v>
      </c>
      <c r="P98" s="195"/>
      <c r="Q98" s="196"/>
      <c r="R98" s="196"/>
      <c r="S98" s="194"/>
      <c r="T98" s="195"/>
      <c r="U98" s="196"/>
      <c r="V98" s="196"/>
      <c r="W98" s="194"/>
      <c r="X98" s="195"/>
      <c r="Y98" s="196"/>
      <c r="Z98" s="196"/>
      <c r="AA98" s="194"/>
    </row>
    <row r="99" spans="1:27" x14ac:dyDescent="0.2">
      <c r="A99" s="199"/>
      <c r="B99" s="129"/>
      <c r="C99" s="128"/>
      <c r="D99" s="128"/>
      <c r="E99" s="128"/>
      <c r="F99" s="128"/>
      <c r="G99" s="129"/>
      <c r="H99" s="128"/>
      <c r="I99" s="76" t="s">
        <v>56</v>
      </c>
      <c r="J99" s="76"/>
      <c r="K99" s="76"/>
      <c r="L99" s="77"/>
      <c r="M99" s="75"/>
      <c r="N99" s="75">
        <v>985</v>
      </c>
      <c r="O99" s="75">
        <v>800</v>
      </c>
      <c r="P99" s="195"/>
      <c r="Q99" s="196"/>
      <c r="R99" s="196"/>
      <c r="S99" s="194"/>
      <c r="T99" s="195"/>
      <c r="U99" s="196"/>
      <c r="V99" s="196"/>
      <c r="W99" s="194"/>
      <c r="X99" s="195"/>
      <c r="Y99" s="196"/>
      <c r="Z99" s="196"/>
      <c r="AA99" s="194"/>
    </row>
    <row r="100" spans="1:27" x14ac:dyDescent="0.2">
      <c r="A100" s="199"/>
      <c r="B100" s="129"/>
      <c r="C100" s="128"/>
      <c r="D100" s="128"/>
      <c r="E100" s="128"/>
      <c r="F100" s="128"/>
      <c r="G100" s="129"/>
      <c r="H100" s="128"/>
      <c r="I100" s="78" t="s">
        <v>57</v>
      </c>
      <c r="J100" s="78"/>
      <c r="K100" s="78"/>
      <c r="L100" s="79"/>
      <c r="M100" s="75"/>
      <c r="N100" s="75">
        <v>1030</v>
      </c>
      <c r="O100" s="75">
        <v>837</v>
      </c>
      <c r="P100" s="195"/>
      <c r="Q100" s="196"/>
      <c r="R100" s="196"/>
      <c r="S100" s="194"/>
      <c r="T100" s="195"/>
      <c r="U100" s="196"/>
      <c r="V100" s="196"/>
      <c r="W100" s="194"/>
      <c r="X100" s="195"/>
      <c r="Y100" s="196"/>
      <c r="Z100" s="196"/>
      <c r="AA100" s="194"/>
    </row>
    <row r="101" spans="1:27" x14ac:dyDescent="0.2">
      <c r="A101" s="199"/>
      <c r="B101" s="129"/>
      <c r="C101" s="128"/>
      <c r="D101" s="128"/>
      <c r="E101" s="128"/>
      <c r="F101" s="128"/>
      <c r="G101" s="129"/>
      <c r="H101" s="128"/>
      <c r="I101" s="78" t="s">
        <v>58</v>
      </c>
      <c r="J101" s="78"/>
      <c r="K101" s="78"/>
      <c r="L101" s="79"/>
      <c r="M101" s="75"/>
      <c r="N101" s="75">
        <v>1053</v>
      </c>
      <c r="O101" s="75">
        <v>855</v>
      </c>
      <c r="P101" s="195"/>
      <c r="Q101" s="196"/>
      <c r="R101" s="196"/>
      <c r="S101" s="194"/>
      <c r="T101" s="195"/>
      <c r="U101" s="196"/>
      <c r="V101" s="196"/>
      <c r="W101" s="194"/>
      <c r="X101" s="195"/>
      <c r="Y101" s="196"/>
      <c r="Z101" s="196"/>
      <c r="AA101" s="194"/>
    </row>
    <row r="102" spans="1:27" x14ac:dyDescent="0.2">
      <c r="A102" s="199"/>
      <c r="B102" s="129"/>
      <c r="C102" s="128"/>
      <c r="D102" s="128"/>
      <c r="E102" s="128"/>
      <c r="F102" s="128"/>
      <c r="G102" s="129"/>
      <c r="H102" s="128"/>
      <c r="I102" s="78" t="s">
        <v>59</v>
      </c>
      <c r="J102" s="78"/>
      <c r="K102" s="78"/>
      <c r="L102" s="79"/>
      <c r="M102" s="75"/>
      <c r="N102" s="75">
        <v>1126</v>
      </c>
      <c r="O102" s="75">
        <v>915</v>
      </c>
      <c r="P102" s="195"/>
      <c r="Q102" s="196"/>
      <c r="R102" s="196"/>
      <c r="S102" s="194"/>
      <c r="T102" s="195"/>
      <c r="U102" s="196"/>
      <c r="V102" s="196"/>
      <c r="W102" s="194"/>
      <c r="X102" s="195"/>
      <c r="Y102" s="196"/>
      <c r="Z102" s="196"/>
      <c r="AA102" s="194"/>
    </row>
    <row r="103" spans="1:27" x14ac:dyDescent="0.2">
      <c r="A103" s="199"/>
      <c r="B103" s="129"/>
      <c r="C103" s="128"/>
      <c r="D103" s="128"/>
      <c r="E103" s="128"/>
      <c r="F103" s="128"/>
      <c r="G103" s="129"/>
      <c r="H103" s="128"/>
      <c r="I103" s="78" t="s">
        <v>60</v>
      </c>
      <c r="J103" s="78"/>
      <c r="K103" s="78"/>
      <c r="L103" s="79"/>
      <c r="M103" s="75"/>
      <c r="N103" s="75">
        <v>1189</v>
      </c>
      <c r="O103" s="75">
        <v>966</v>
      </c>
      <c r="P103" s="195"/>
      <c r="Q103" s="196"/>
      <c r="R103" s="196"/>
      <c r="S103" s="194"/>
      <c r="T103" s="195"/>
      <c r="U103" s="196"/>
      <c r="V103" s="196"/>
      <c r="W103" s="194"/>
      <c r="X103" s="195"/>
      <c r="Y103" s="196"/>
      <c r="Z103" s="196"/>
      <c r="AA103" s="194"/>
    </row>
    <row r="104" spans="1:27" x14ac:dyDescent="0.2">
      <c r="A104" s="199"/>
      <c r="B104" s="129"/>
      <c r="C104" s="128"/>
      <c r="D104" s="128"/>
      <c r="E104" s="128"/>
      <c r="F104" s="128"/>
      <c r="G104" s="129"/>
      <c r="H104" s="128"/>
      <c r="I104" s="78" t="s">
        <v>61</v>
      </c>
      <c r="J104" s="78"/>
      <c r="K104" s="78"/>
      <c r="L104" s="79"/>
      <c r="M104" s="75"/>
      <c r="N104" s="75">
        <v>1257</v>
      </c>
      <c r="O104" s="75">
        <v>1021</v>
      </c>
      <c r="P104" s="195"/>
      <c r="Q104" s="196"/>
      <c r="R104" s="196"/>
      <c r="S104" s="194"/>
      <c r="T104" s="195"/>
      <c r="U104" s="196"/>
      <c r="V104" s="196"/>
      <c r="W104" s="194"/>
      <c r="X104" s="195"/>
      <c r="Y104" s="196"/>
      <c r="Z104" s="196"/>
      <c r="AA104" s="194"/>
    </row>
    <row r="105" spans="1:27" x14ac:dyDescent="0.2">
      <c r="A105" s="199"/>
      <c r="B105" s="129"/>
      <c r="C105" s="128"/>
      <c r="D105" s="128"/>
      <c r="E105" s="128"/>
      <c r="F105" s="128"/>
      <c r="G105" s="129"/>
      <c r="H105" s="128"/>
      <c r="I105" s="78" t="s">
        <v>62</v>
      </c>
      <c r="J105" s="78"/>
      <c r="K105" s="78"/>
      <c r="L105" s="79"/>
      <c r="M105" s="75"/>
      <c r="N105" s="75">
        <v>1317</v>
      </c>
      <c r="O105" s="75">
        <v>1070</v>
      </c>
      <c r="P105" s="195"/>
      <c r="Q105" s="196"/>
      <c r="R105" s="196"/>
      <c r="S105" s="194"/>
      <c r="T105" s="195"/>
      <c r="U105" s="196"/>
      <c r="V105" s="196"/>
      <c r="W105" s="194"/>
      <c r="X105" s="195"/>
      <c r="Y105" s="196"/>
      <c r="Z105" s="196"/>
      <c r="AA105" s="194"/>
    </row>
    <row r="106" spans="1:27" x14ac:dyDescent="0.2">
      <c r="A106" s="199"/>
      <c r="B106" s="129"/>
      <c r="C106" s="128"/>
      <c r="D106" s="128"/>
      <c r="E106" s="128"/>
      <c r="F106" s="128"/>
      <c r="G106" s="129"/>
      <c r="H106" s="128"/>
      <c r="I106" s="78" t="s">
        <v>25</v>
      </c>
      <c r="J106" s="78"/>
      <c r="K106" s="78"/>
      <c r="L106" s="79"/>
      <c r="M106" s="75"/>
      <c r="N106" s="75">
        <v>1370</v>
      </c>
      <c r="O106" s="75">
        <v>1113</v>
      </c>
      <c r="P106" s="195"/>
      <c r="Q106" s="196"/>
      <c r="R106" s="196"/>
      <c r="S106" s="194"/>
      <c r="T106" s="195"/>
      <c r="U106" s="196"/>
      <c r="V106" s="196"/>
      <c r="W106" s="194"/>
      <c r="X106" s="195"/>
      <c r="Y106" s="196"/>
      <c r="Z106" s="196"/>
      <c r="AA106" s="194"/>
    </row>
    <row r="107" spans="1:27" x14ac:dyDescent="0.2">
      <c r="A107" s="198" t="s">
        <v>75</v>
      </c>
      <c r="B107" s="128" t="s">
        <v>65</v>
      </c>
      <c r="C107" s="193">
        <f>'[1]posturi 2009'!C29</f>
        <v>783</v>
      </c>
      <c r="D107" s="193">
        <f>'[1]posturi 2009'!D29</f>
        <v>0</v>
      </c>
      <c r="E107" s="193">
        <f>'[1]posturi 2009'!E29</f>
        <v>234.89999999999998</v>
      </c>
      <c r="F107" s="193">
        <f>'[1]posturi 2009'!F29</f>
        <v>548.09999999999991</v>
      </c>
      <c r="G107" s="128" t="s">
        <v>63</v>
      </c>
      <c r="H107" s="177" t="s">
        <v>74</v>
      </c>
      <c r="I107" s="73" t="s">
        <v>53</v>
      </c>
      <c r="J107" s="73"/>
      <c r="K107" s="73"/>
      <c r="L107" s="74"/>
      <c r="M107" s="75"/>
      <c r="N107" s="75">
        <f>'[1]buget lunar 2011crest cu 15'!N122*108%</f>
        <v>0</v>
      </c>
      <c r="O107" s="75">
        <f>'[1]buget lunar 2011crest cu 15'!O122*108%</f>
        <v>0</v>
      </c>
      <c r="P107" s="195" t="e">
        <f>Q107+R107+S107</f>
        <v>#REF!</v>
      </c>
      <c r="Q107" s="196" t="e">
        <f>D107*#REF!</f>
        <v>#REF!</v>
      </c>
      <c r="R107" s="196" t="e">
        <f>E107*#REF!</f>
        <v>#REF!</v>
      </c>
      <c r="S107" s="194" t="e">
        <f>F107*#REF!</f>
        <v>#REF!</v>
      </c>
      <c r="T107" s="195">
        <f>U107+V107+W107</f>
        <v>825595.19999999984</v>
      </c>
      <c r="U107" s="196">
        <f>D107*M117</f>
        <v>0</v>
      </c>
      <c r="V107" s="196">
        <f>E107*N117</f>
        <v>285168.59999999998</v>
      </c>
      <c r="W107" s="194">
        <f>F107*O117</f>
        <v>540426.59999999986</v>
      </c>
      <c r="X107" s="195">
        <f>Y107+Z107+AA107</f>
        <v>660476.15999999992</v>
      </c>
      <c r="Y107" s="196">
        <v>0</v>
      </c>
      <c r="Z107" s="212">
        <f>E107*(N117*80%)</f>
        <v>228134.87999999998</v>
      </c>
      <c r="AA107" s="194">
        <f>F107*(O117*80%)</f>
        <v>432341.27999999997</v>
      </c>
    </row>
    <row r="108" spans="1:27" x14ac:dyDescent="0.2">
      <c r="A108" s="199"/>
      <c r="B108" s="129"/>
      <c r="C108" s="128"/>
      <c r="D108" s="128"/>
      <c r="E108" s="128"/>
      <c r="F108" s="128"/>
      <c r="G108" s="129"/>
      <c r="H108" s="128"/>
      <c r="I108" s="76" t="s">
        <v>54</v>
      </c>
      <c r="J108" s="76"/>
      <c r="K108" s="76"/>
      <c r="L108" s="77"/>
      <c r="M108" s="75"/>
      <c r="N108" s="75">
        <v>850</v>
      </c>
      <c r="O108" s="75">
        <v>690</v>
      </c>
      <c r="P108" s="195"/>
      <c r="Q108" s="196"/>
      <c r="R108" s="196"/>
      <c r="S108" s="194"/>
      <c r="T108" s="195"/>
      <c r="U108" s="196"/>
      <c r="V108" s="196"/>
      <c r="W108" s="194"/>
      <c r="X108" s="195"/>
      <c r="Y108" s="196"/>
      <c r="Z108" s="212"/>
      <c r="AA108" s="194"/>
    </row>
    <row r="109" spans="1:27" x14ac:dyDescent="0.2">
      <c r="A109" s="199"/>
      <c r="B109" s="129"/>
      <c r="C109" s="128"/>
      <c r="D109" s="128"/>
      <c r="E109" s="128"/>
      <c r="F109" s="128"/>
      <c r="G109" s="129"/>
      <c r="H109" s="128"/>
      <c r="I109" s="76" t="s">
        <v>55</v>
      </c>
      <c r="J109" s="76"/>
      <c r="K109" s="76"/>
      <c r="L109" s="77"/>
      <c r="M109" s="75"/>
      <c r="N109" s="75">
        <v>842</v>
      </c>
      <c r="O109" s="75">
        <v>684</v>
      </c>
      <c r="P109" s="195"/>
      <c r="Q109" s="196"/>
      <c r="R109" s="196"/>
      <c r="S109" s="194"/>
      <c r="T109" s="195"/>
      <c r="U109" s="196"/>
      <c r="V109" s="196"/>
      <c r="W109" s="194"/>
      <c r="X109" s="195"/>
      <c r="Y109" s="196"/>
      <c r="Z109" s="212"/>
      <c r="AA109" s="194"/>
    </row>
    <row r="110" spans="1:27" x14ac:dyDescent="0.2">
      <c r="A110" s="199"/>
      <c r="B110" s="129"/>
      <c r="C110" s="128"/>
      <c r="D110" s="128"/>
      <c r="E110" s="128"/>
      <c r="F110" s="128"/>
      <c r="G110" s="129"/>
      <c r="H110" s="128"/>
      <c r="I110" s="76" t="s">
        <v>56</v>
      </c>
      <c r="J110" s="76"/>
      <c r="K110" s="76"/>
      <c r="L110" s="77"/>
      <c r="M110" s="75"/>
      <c r="N110" s="75">
        <v>934</v>
      </c>
      <c r="O110" s="75">
        <v>759</v>
      </c>
      <c r="P110" s="195"/>
      <c r="Q110" s="196"/>
      <c r="R110" s="196"/>
      <c r="S110" s="194"/>
      <c r="T110" s="195"/>
      <c r="U110" s="196"/>
      <c r="V110" s="196"/>
      <c r="W110" s="194"/>
      <c r="X110" s="195"/>
      <c r="Y110" s="196"/>
      <c r="Z110" s="212"/>
      <c r="AA110" s="194"/>
    </row>
    <row r="111" spans="1:27" x14ac:dyDescent="0.2">
      <c r="A111" s="199"/>
      <c r="B111" s="129"/>
      <c r="C111" s="128"/>
      <c r="D111" s="128"/>
      <c r="E111" s="128"/>
      <c r="F111" s="128"/>
      <c r="G111" s="129"/>
      <c r="H111" s="128"/>
      <c r="I111" s="78" t="s">
        <v>57</v>
      </c>
      <c r="J111" s="78"/>
      <c r="K111" s="78"/>
      <c r="L111" s="79"/>
      <c r="M111" s="75"/>
      <c r="N111" s="75">
        <v>946</v>
      </c>
      <c r="O111" s="75">
        <v>768</v>
      </c>
      <c r="P111" s="195"/>
      <c r="Q111" s="196"/>
      <c r="R111" s="196"/>
      <c r="S111" s="194"/>
      <c r="T111" s="195"/>
      <c r="U111" s="196"/>
      <c r="V111" s="196"/>
      <c r="W111" s="194"/>
      <c r="X111" s="195"/>
      <c r="Y111" s="196"/>
      <c r="Z111" s="212"/>
      <c r="AA111" s="194"/>
    </row>
    <row r="112" spans="1:27" x14ac:dyDescent="0.2">
      <c r="A112" s="199"/>
      <c r="B112" s="129"/>
      <c r="C112" s="128"/>
      <c r="D112" s="128"/>
      <c r="E112" s="128"/>
      <c r="F112" s="128"/>
      <c r="G112" s="129"/>
      <c r="H112" s="128"/>
      <c r="I112" s="78" t="s">
        <v>58</v>
      </c>
      <c r="J112" s="78"/>
      <c r="K112" s="78"/>
      <c r="L112" s="79"/>
      <c r="M112" s="75"/>
      <c r="N112" s="75">
        <v>966</v>
      </c>
      <c r="O112" s="75">
        <v>785</v>
      </c>
      <c r="P112" s="195"/>
      <c r="Q112" s="196"/>
      <c r="R112" s="196"/>
      <c r="S112" s="194"/>
      <c r="T112" s="195"/>
      <c r="U112" s="196"/>
      <c r="V112" s="196"/>
      <c r="W112" s="194"/>
      <c r="X112" s="195"/>
      <c r="Y112" s="196"/>
      <c r="Z112" s="212"/>
      <c r="AA112" s="194"/>
    </row>
    <row r="113" spans="1:27" x14ac:dyDescent="0.2">
      <c r="A113" s="199"/>
      <c r="B113" s="129"/>
      <c r="C113" s="128"/>
      <c r="D113" s="128"/>
      <c r="E113" s="128"/>
      <c r="F113" s="128"/>
      <c r="G113" s="129"/>
      <c r="H113" s="128"/>
      <c r="I113" s="78" t="s">
        <v>59</v>
      </c>
      <c r="J113" s="78"/>
      <c r="K113" s="78"/>
      <c r="L113" s="79"/>
      <c r="M113" s="75"/>
      <c r="N113" s="75">
        <v>990</v>
      </c>
      <c r="O113" s="75">
        <v>805</v>
      </c>
      <c r="P113" s="195"/>
      <c r="Q113" s="196"/>
      <c r="R113" s="196"/>
      <c r="S113" s="194"/>
      <c r="T113" s="195"/>
      <c r="U113" s="196"/>
      <c r="V113" s="196"/>
      <c r="W113" s="194"/>
      <c r="X113" s="195"/>
      <c r="Y113" s="196"/>
      <c r="Z113" s="212"/>
      <c r="AA113" s="194"/>
    </row>
    <row r="114" spans="1:27" x14ac:dyDescent="0.2">
      <c r="A114" s="199"/>
      <c r="B114" s="129"/>
      <c r="C114" s="128"/>
      <c r="D114" s="128"/>
      <c r="E114" s="128"/>
      <c r="F114" s="128"/>
      <c r="G114" s="129"/>
      <c r="H114" s="128"/>
      <c r="I114" s="78" t="s">
        <v>60</v>
      </c>
      <c r="J114" s="78"/>
      <c r="K114" s="78"/>
      <c r="L114" s="79"/>
      <c r="M114" s="75"/>
      <c r="N114" s="75">
        <v>1052</v>
      </c>
      <c r="O114" s="75">
        <v>855</v>
      </c>
      <c r="P114" s="195"/>
      <c r="Q114" s="196"/>
      <c r="R114" s="196"/>
      <c r="S114" s="194"/>
      <c r="T114" s="195"/>
      <c r="U114" s="196"/>
      <c r="V114" s="196"/>
      <c r="W114" s="194"/>
      <c r="X114" s="195"/>
      <c r="Y114" s="196"/>
      <c r="Z114" s="212"/>
      <c r="AA114" s="194"/>
    </row>
    <row r="115" spans="1:27" x14ac:dyDescent="0.2">
      <c r="A115" s="199"/>
      <c r="B115" s="129"/>
      <c r="C115" s="128"/>
      <c r="D115" s="128"/>
      <c r="E115" s="128"/>
      <c r="F115" s="128"/>
      <c r="G115" s="129"/>
      <c r="H115" s="128"/>
      <c r="I115" s="78" t="s">
        <v>61</v>
      </c>
      <c r="J115" s="78"/>
      <c r="K115" s="78"/>
      <c r="L115" s="79"/>
      <c r="M115" s="75"/>
      <c r="N115" s="75">
        <v>1096</v>
      </c>
      <c r="O115" s="75">
        <v>891</v>
      </c>
      <c r="P115" s="195"/>
      <c r="Q115" s="196"/>
      <c r="R115" s="196"/>
      <c r="S115" s="194"/>
      <c r="T115" s="195"/>
      <c r="U115" s="196"/>
      <c r="V115" s="196"/>
      <c r="W115" s="194"/>
      <c r="X115" s="195"/>
      <c r="Y115" s="196"/>
      <c r="Z115" s="212"/>
      <c r="AA115" s="194"/>
    </row>
    <row r="116" spans="1:27" x14ac:dyDescent="0.2">
      <c r="A116" s="199"/>
      <c r="B116" s="129"/>
      <c r="C116" s="128"/>
      <c r="D116" s="128"/>
      <c r="E116" s="128"/>
      <c r="F116" s="128"/>
      <c r="G116" s="129"/>
      <c r="H116" s="128"/>
      <c r="I116" s="78" t="s">
        <v>62</v>
      </c>
      <c r="J116" s="78"/>
      <c r="K116" s="78"/>
      <c r="L116" s="79"/>
      <c r="M116" s="75"/>
      <c r="N116" s="75">
        <v>1148</v>
      </c>
      <c r="O116" s="75">
        <v>933</v>
      </c>
      <c r="P116" s="195"/>
      <c r="Q116" s="196"/>
      <c r="R116" s="196"/>
      <c r="S116" s="194"/>
      <c r="T116" s="195"/>
      <c r="U116" s="196"/>
      <c r="V116" s="196"/>
      <c r="W116" s="194"/>
      <c r="X116" s="195"/>
      <c r="Y116" s="196"/>
      <c r="Z116" s="212"/>
      <c r="AA116" s="194"/>
    </row>
    <row r="117" spans="1:27" x14ac:dyDescent="0.2">
      <c r="A117" s="199"/>
      <c r="B117" s="129"/>
      <c r="C117" s="128"/>
      <c r="D117" s="128"/>
      <c r="E117" s="128"/>
      <c r="F117" s="128"/>
      <c r="G117" s="129"/>
      <c r="H117" s="128"/>
      <c r="I117" s="78" t="s">
        <v>25</v>
      </c>
      <c r="J117" s="78"/>
      <c r="K117" s="78"/>
      <c r="L117" s="79"/>
      <c r="M117" s="75"/>
      <c r="N117" s="75">
        <v>1214</v>
      </c>
      <c r="O117" s="75">
        <v>986</v>
      </c>
      <c r="P117" s="195"/>
      <c r="Q117" s="196"/>
      <c r="R117" s="196"/>
      <c r="S117" s="194"/>
      <c r="T117" s="195"/>
      <c r="U117" s="196"/>
      <c r="V117" s="196"/>
      <c r="W117" s="194"/>
      <c r="X117" s="195"/>
      <c r="Y117" s="196"/>
      <c r="Z117" s="212"/>
      <c r="AA117" s="194"/>
    </row>
    <row r="118" spans="1:27" x14ac:dyDescent="0.2">
      <c r="A118" s="199" t="s">
        <v>76</v>
      </c>
      <c r="B118" s="129" t="s">
        <v>66</v>
      </c>
      <c r="C118" s="134">
        <f>'[1]posturi 2009'!C30</f>
        <v>1690</v>
      </c>
      <c r="D118" s="134">
        <f>'[1]posturi 2009'!D30</f>
        <v>0</v>
      </c>
      <c r="E118" s="134">
        <f>'[1]posturi 2009'!E30</f>
        <v>507</v>
      </c>
      <c r="F118" s="134">
        <f>'[1]posturi 2009'!F30</f>
        <v>1183</v>
      </c>
      <c r="G118" s="129" t="s">
        <v>66</v>
      </c>
      <c r="H118" s="177" t="s">
        <v>77</v>
      </c>
      <c r="I118" s="73" t="s">
        <v>53</v>
      </c>
      <c r="J118" s="73"/>
      <c r="K118" s="73"/>
      <c r="L118" s="74"/>
      <c r="M118" s="75"/>
      <c r="N118" s="75">
        <f>'[1]buget lunar 2011crest cu 15'!N134*108%</f>
        <v>0</v>
      </c>
      <c r="O118" s="75">
        <f>'[1]buget lunar 2011crest cu 15'!O134*108%</f>
        <v>0</v>
      </c>
      <c r="P118" s="195" t="e">
        <f>Q118+R118+S118</f>
        <v>#REF!</v>
      </c>
      <c r="Q118" s="196" t="e">
        <f>D118*#REF!</f>
        <v>#REF!</v>
      </c>
      <c r="R118" s="196" t="e">
        <f>E118*#REF!</f>
        <v>#REF!</v>
      </c>
      <c r="S118" s="194" t="e">
        <f>F118*#REF!</f>
        <v>#REF!</v>
      </c>
      <c r="T118" s="195">
        <f>U118+V118+W118</f>
        <v>1671241</v>
      </c>
      <c r="U118" s="196">
        <f>D118*M128</f>
        <v>0</v>
      </c>
      <c r="V118" s="196">
        <f>E118*N128</f>
        <v>576966</v>
      </c>
      <c r="W118" s="194">
        <f>F118*O128</f>
        <v>1094275</v>
      </c>
      <c r="X118" s="195">
        <f>Y118+Z118+AA118</f>
        <v>1336992.8</v>
      </c>
      <c r="Y118" s="196">
        <v>0</v>
      </c>
      <c r="Z118" s="196">
        <f>E118*(N128*80%)</f>
        <v>461572.80000000005</v>
      </c>
      <c r="AA118" s="194">
        <f>F118*(O128*80%)</f>
        <v>875420</v>
      </c>
    </row>
    <row r="119" spans="1:27" x14ac:dyDescent="0.2">
      <c r="A119" s="199"/>
      <c r="B119" s="129"/>
      <c r="C119" s="129"/>
      <c r="D119" s="129"/>
      <c r="E119" s="129"/>
      <c r="F119" s="129"/>
      <c r="G119" s="129"/>
      <c r="H119" s="128"/>
      <c r="I119" s="76" t="s">
        <v>54</v>
      </c>
      <c r="J119" s="76"/>
      <c r="K119" s="76"/>
      <c r="L119" s="77"/>
      <c r="M119" s="75"/>
      <c r="N119" s="75">
        <v>826</v>
      </c>
      <c r="O119" s="75">
        <v>671</v>
      </c>
      <c r="P119" s="195"/>
      <c r="Q119" s="196"/>
      <c r="R119" s="196"/>
      <c r="S119" s="194"/>
      <c r="T119" s="195"/>
      <c r="U119" s="196"/>
      <c r="V119" s="196"/>
      <c r="W119" s="194"/>
      <c r="X119" s="195"/>
      <c r="Y119" s="196"/>
      <c r="Z119" s="196"/>
      <c r="AA119" s="194"/>
    </row>
    <row r="120" spans="1:27" x14ac:dyDescent="0.2">
      <c r="A120" s="199"/>
      <c r="B120" s="129"/>
      <c r="C120" s="129"/>
      <c r="D120" s="129"/>
      <c r="E120" s="129"/>
      <c r="F120" s="129"/>
      <c r="G120" s="129"/>
      <c r="H120" s="128"/>
      <c r="I120" s="76" t="s">
        <v>55</v>
      </c>
      <c r="J120" s="76"/>
      <c r="K120" s="76"/>
      <c r="L120" s="77"/>
      <c r="M120" s="75"/>
      <c r="N120" s="75">
        <v>794</v>
      </c>
      <c r="O120" s="75">
        <v>645</v>
      </c>
      <c r="P120" s="195"/>
      <c r="Q120" s="196"/>
      <c r="R120" s="196"/>
      <c r="S120" s="194"/>
      <c r="T120" s="195"/>
      <c r="U120" s="196"/>
      <c r="V120" s="196"/>
      <c r="W120" s="194"/>
      <c r="X120" s="195"/>
      <c r="Y120" s="196"/>
      <c r="Z120" s="196"/>
      <c r="AA120" s="194"/>
    </row>
    <row r="121" spans="1:27" x14ac:dyDescent="0.2">
      <c r="A121" s="199"/>
      <c r="B121" s="129"/>
      <c r="C121" s="129"/>
      <c r="D121" s="129"/>
      <c r="E121" s="129"/>
      <c r="F121" s="129"/>
      <c r="G121" s="129"/>
      <c r="H121" s="128"/>
      <c r="I121" s="76" t="s">
        <v>56</v>
      </c>
      <c r="J121" s="76"/>
      <c r="K121" s="76"/>
      <c r="L121" s="77"/>
      <c r="M121" s="75"/>
      <c r="N121" s="75">
        <v>908</v>
      </c>
      <c r="O121" s="75">
        <v>738</v>
      </c>
      <c r="P121" s="195"/>
      <c r="Q121" s="196"/>
      <c r="R121" s="196"/>
      <c r="S121" s="194"/>
      <c r="T121" s="195"/>
      <c r="U121" s="196"/>
      <c r="V121" s="196"/>
      <c r="W121" s="194"/>
      <c r="X121" s="195"/>
      <c r="Y121" s="196"/>
      <c r="Z121" s="196"/>
      <c r="AA121" s="194"/>
    </row>
    <row r="122" spans="1:27" x14ac:dyDescent="0.2">
      <c r="A122" s="199"/>
      <c r="B122" s="129"/>
      <c r="C122" s="129"/>
      <c r="D122" s="129"/>
      <c r="E122" s="129"/>
      <c r="F122" s="129"/>
      <c r="G122" s="129"/>
      <c r="H122" s="128"/>
      <c r="I122" s="78" t="s">
        <v>57</v>
      </c>
      <c r="J122" s="78"/>
      <c r="K122" s="78"/>
      <c r="L122" s="79"/>
      <c r="M122" s="75"/>
      <c r="N122" s="75">
        <v>919</v>
      </c>
      <c r="O122" s="75">
        <v>747</v>
      </c>
      <c r="P122" s="195"/>
      <c r="Q122" s="196"/>
      <c r="R122" s="196"/>
      <c r="S122" s="194"/>
      <c r="T122" s="195"/>
      <c r="U122" s="196"/>
      <c r="V122" s="196"/>
      <c r="W122" s="194"/>
      <c r="X122" s="195"/>
      <c r="Y122" s="196"/>
      <c r="Z122" s="196"/>
      <c r="AA122" s="194"/>
    </row>
    <row r="123" spans="1:27" x14ac:dyDescent="0.2">
      <c r="A123" s="199"/>
      <c r="B123" s="129"/>
      <c r="C123" s="129"/>
      <c r="D123" s="129"/>
      <c r="E123" s="129"/>
      <c r="F123" s="129"/>
      <c r="G123" s="129"/>
      <c r="H123" s="128"/>
      <c r="I123" s="78" t="s">
        <v>58</v>
      </c>
      <c r="J123" s="78"/>
      <c r="K123" s="78"/>
      <c r="L123" s="79"/>
      <c r="M123" s="75"/>
      <c r="N123" s="75">
        <v>942</v>
      </c>
      <c r="O123" s="75">
        <v>765</v>
      </c>
      <c r="P123" s="195"/>
      <c r="Q123" s="196"/>
      <c r="R123" s="196"/>
      <c r="S123" s="194"/>
      <c r="T123" s="195"/>
      <c r="U123" s="196"/>
      <c r="V123" s="196"/>
      <c r="W123" s="194"/>
      <c r="X123" s="195"/>
      <c r="Y123" s="196"/>
      <c r="Z123" s="196"/>
      <c r="AA123" s="194"/>
    </row>
    <row r="124" spans="1:27" x14ac:dyDescent="0.2">
      <c r="A124" s="199"/>
      <c r="B124" s="129"/>
      <c r="C124" s="129"/>
      <c r="D124" s="129"/>
      <c r="E124" s="129"/>
      <c r="F124" s="129"/>
      <c r="G124" s="129"/>
      <c r="H124" s="128"/>
      <c r="I124" s="78" t="s">
        <v>59</v>
      </c>
      <c r="J124" s="78"/>
      <c r="K124" s="78"/>
      <c r="L124" s="79"/>
      <c r="M124" s="75"/>
      <c r="N124" s="75">
        <v>975</v>
      </c>
      <c r="O124" s="75">
        <v>792</v>
      </c>
      <c r="P124" s="195"/>
      <c r="Q124" s="196"/>
      <c r="R124" s="196"/>
      <c r="S124" s="194"/>
      <c r="T124" s="195"/>
      <c r="U124" s="196"/>
      <c r="V124" s="196"/>
      <c r="W124" s="194"/>
      <c r="X124" s="195"/>
      <c r="Y124" s="196"/>
      <c r="Z124" s="196"/>
      <c r="AA124" s="194"/>
    </row>
    <row r="125" spans="1:27" x14ac:dyDescent="0.2">
      <c r="A125" s="199"/>
      <c r="B125" s="129"/>
      <c r="C125" s="129"/>
      <c r="D125" s="129"/>
      <c r="E125" s="129"/>
      <c r="F125" s="129"/>
      <c r="G125" s="129"/>
      <c r="H125" s="128"/>
      <c r="I125" s="78" t="s">
        <v>60</v>
      </c>
      <c r="J125" s="78"/>
      <c r="K125" s="78"/>
      <c r="L125" s="79"/>
      <c r="M125" s="75"/>
      <c r="N125" s="75">
        <v>990</v>
      </c>
      <c r="O125" s="75">
        <v>804</v>
      </c>
      <c r="P125" s="195"/>
      <c r="Q125" s="196"/>
      <c r="R125" s="196"/>
      <c r="S125" s="194"/>
      <c r="T125" s="195"/>
      <c r="U125" s="196"/>
      <c r="V125" s="196"/>
      <c r="W125" s="194"/>
      <c r="X125" s="195"/>
      <c r="Y125" s="196"/>
      <c r="Z125" s="196"/>
      <c r="AA125" s="194"/>
    </row>
    <row r="126" spans="1:27" x14ac:dyDescent="0.2">
      <c r="A126" s="199"/>
      <c r="B126" s="129"/>
      <c r="C126" s="129"/>
      <c r="D126" s="129"/>
      <c r="E126" s="129"/>
      <c r="F126" s="129"/>
      <c r="G126" s="129"/>
      <c r="H126" s="128"/>
      <c r="I126" s="78" t="s">
        <v>61</v>
      </c>
      <c r="J126" s="78"/>
      <c r="K126" s="78"/>
      <c r="L126" s="79"/>
      <c r="M126" s="75"/>
      <c r="N126" s="75">
        <v>1029</v>
      </c>
      <c r="O126" s="75">
        <v>836</v>
      </c>
      <c r="P126" s="195"/>
      <c r="Q126" s="196"/>
      <c r="R126" s="196"/>
      <c r="S126" s="194"/>
      <c r="T126" s="195"/>
      <c r="U126" s="196"/>
      <c r="V126" s="196"/>
      <c r="W126" s="194"/>
      <c r="X126" s="195"/>
      <c r="Y126" s="196"/>
      <c r="Z126" s="196"/>
      <c r="AA126" s="194"/>
    </row>
    <row r="127" spans="1:27" x14ac:dyDescent="0.2">
      <c r="A127" s="199"/>
      <c r="B127" s="129"/>
      <c r="C127" s="129"/>
      <c r="D127" s="129"/>
      <c r="E127" s="129"/>
      <c r="F127" s="129"/>
      <c r="G127" s="129"/>
      <c r="H127" s="128"/>
      <c r="I127" s="78" t="s">
        <v>62</v>
      </c>
      <c r="J127" s="78"/>
      <c r="K127" s="78"/>
      <c r="L127" s="79"/>
      <c r="M127" s="75"/>
      <c r="N127" s="75">
        <v>1087</v>
      </c>
      <c r="O127" s="75">
        <v>883</v>
      </c>
      <c r="P127" s="195"/>
      <c r="Q127" s="196"/>
      <c r="R127" s="196"/>
      <c r="S127" s="194"/>
      <c r="T127" s="195"/>
      <c r="U127" s="196"/>
      <c r="V127" s="196"/>
      <c r="W127" s="194"/>
      <c r="X127" s="195"/>
      <c r="Y127" s="196"/>
      <c r="Z127" s="196"/>
      <c r="AA127" s="194"/>
    </row>
    <row r="128" spans="1:27" x14ac:dyDescent="0.2">
      <c r="A128" s="199"/>
      <c r="B128" s="129"/>
      <c r="C128" s="129"/>
      <c r="D128" s="129"/>
      <c r="E128" s="129"/>
      <c r="F128" s="129"/>
      <c r="G128" s="129"/>
      <c r="H128" s="128"/>
      <c r="I128" s="78" t="s">
        <v>25</v>
      </c>
      <c r="J128" s="78"/>
      <c r="K128" s="78"/>
      <c r="L128" s="79"/>
      <c r="M128" s="75"/>
      <c r="N128" s="75">
        <v>1138</v>
      </c>
      <c r="O128" s="75">
        <v>925</v>
      </c>
      <c r="P128" s="195"/>
      <c r="Q128" s="196"/>
      <c r="R128" s="196"/>
      <c r="S128" s="194"/>
      <c r="T128" s="195"/>
      <c r="U128" s="196"/>
      <c r="V128" s="196"/>
      <c r="W128" s="194"/>
      <c r="X128" s="195"/>
      <c r="Y128" s="196"/>
      <c r="Z128" s="196"/>
      <c r="AA128" s="194"/>
    </row>
    <row r="129" spans="1:27" x14ac:dyDescent="0.2">
      <c r="A129" s="199" t="s">
        <v>78</v>
      </c>
      <c r="B129" s="129" t="s">
        <v>68</v>
      </c>
      <c r="C129" s="134">
        <f>'[1]posturi 2009'!C31</f>
        <v>1144</v>
      </c>
      <c r="D129" s="134">
        <f>'[1]posturi 2009'!D31</f>
        <v>0</v>
      </c>
      <c r="E129" s="134">
        <f>'[1]posturi 2009'!E31</f>
        <v>343.2</v>
      </c>
      <c r="F129" s="134">
        <f>'[1]posturi 2009'!F31</f>
        <v>800.8</v>
      </c>
      <c r="G129" s="129" t="s">
        <v>68</v>
      </c>
      <c r="H129" s="177" t="s">
        <v>77</v>
      </c>
      <c r="I129" s="73" t="s">
        <v>53</v>
      </c>
      <c r="J129" s="73"/>
      <c r="K129" s="73"/>
      <c r="L129" s="74"/>
      <c r="M129" s="75"/>
      <c r="N129" s="75">
        <v>787</v>
      </c>
      <c r="O129" s="75">
        <v>640</v>
      </c>
      <c r="P129" s="195" t="e">
        <f>Q129+R129+S129</f>
        <v>#REF!</v>
      </c>
      <c r="Q129" s="196" t="e">
        <f>D129*#REF!</f>
        <v>#REF!</v>
      </c>
      <c r="R129" s="196" t="e">
        <f>E129*#REF!</f>
        <v>#REF!</v>
      </c>
      <c r="S129" s="194" t="e">
        <f>F129*#REF!</f>
        <v>#REF!</v>
      </c>
      <c r="T129" s="195">
        <f>U129+V129+W129</f>
        <v>782610.39999999991</v>
      </c>
      <c r="U129" s="196">
        <f>D129*M129</f>
        <v>0</v>
      </c>
      <c r="V129" s="196">
        <f>E129*N129</f>
        <v>270098.39999999997</v>
      </c>
      <c r="W129" s="194">
        <f>F129*O129</f>
        <v>512512</v>
      </c>
      <c r="X129" s="195">
        <f>Y129+Z129+AA129</f>
        <v>782610.39999999991</v>
      </c>
      <c r="Y129" s="196">
        <v>0</v>
      </c>
      <c r="Z129" s="196">
        <f>E129*(N129)</f>
        <v>270098.39999999997</v>
      </c>
      <c r="AA129" s="194">
        <f>F129*(O129)</f>
        <v>512512</v>
      </c>
    </row>
    <row r="130" spans="1:27" x14ac:dyDescent="0.2">
      <c r="A130" s="199"/>
      <c r="B130" s="129"/>
      <c r="C130" s="129"/>
      <c r="D130" s="129"/>
      <c r="E130" s="129"/>
      <c r="F130" s="129"/>
      <c r="G130" s="129"/>
      <c r="H130" s="128"/>
      <c r="I130" s="76" t="s">
        <v>54</v>
      </c>
      <c r="J130" s="76"/>
      <c r="K130" s="76"/>
      <c r="L130" s="77"/>
      <c r="M130" s="75"/>
      <c r="N130" s="75">
        <f>'[1]buget lunar 2011crest cu 15'!N147*108%</f>
        <v>0</v>
      </c>
      <c r="O130" s="75">
        <f>'[1]buget lunar 2011crest cu 15'!O147*108%</f>
        <v>0</v>
      </c>
      <c r="P130" s="195"/>
      <c r="Q130" s="196"/>
      <c r="R130" s="196"/>
      <c r="S130" s="194"/>
      <c r="T130" s="195"/>
      <c r="U130" s="196"/>
      <c r="V130" s="196"/>
      <c r="W130" s="194"/>
      <c r="X130" s="195"/>
      <c r="Y130" s="196"/>
      <c r="Z130" s="196"/>
      <c r="AA130" s="194"/>
    </row>
    <row r="131" spans="1:27" x14ac:dyDescent="0.2">
      <c r="A131" s="199"/>
      <c r="B131" s="129"/>
      <c r="C131" s="129"/>
      <c r="D131" s="129"/>
      <c r="E131" s="129"/>
      <c r="F131" s="129"/>
      <c r="G131" s="129"/>
      <c r="H131" s="128"/>
      <c r="I131" s="76" t="s">
        <v>55</v>
      </c>
      <c r="J131" s="76"/>
      <c r="K131" s="76"/>
      <c r="L131" s="77"/>
      <c r="M131" s="75"/>
      <c r="N131" s="75">
        <f>'[1]buget lunar 2011crest cu 15'!N148*108%</f>
        <v>0</v>
      </c>
      <c r="O131" s="75">
        <f>'[1]buget lunar 2011crest cu 15'!O148*108%</f>
        <v>0</v>
      </c>
      <c r="P131" s="195"/>
      <c r="Q131" s="196"/>
      <c r="R131" s="196"/>
      <c r="S131" s="194"/>
      <c r="T131" s="195"/>
      <c r="U131" s="196"/>
      <c r="V131" s="196"/>
      <c r="W131" s="194"/>
      <c r="X131" s="195"/>
      <c r="Y131" s="196"/>
      <c r="Z131" s="196"/>
      <c r="AA131" s="194"/>
    </row>
    <row r="132" spans="1:27" x14ac:dyDescent="0.2">
      <c r="A132" s="199"/>
      <c r="B132" s="129"/>
      <c r="C132" s="129"/>
      <c r="D132" s="129"/>
      <c r="E132" s="129"/>
      <c r="F132" s="129"/>
      <c r="G132" s="129"/>
      <c r="H132" s="128"/>
      <c r="I132" s="76" t="s">
        <v>56</v>
      </c>
      <c r="J132" s="76"/>
      <c r="K132" s="76"/>
      <c r="L132" s="77"/>
      <c r="M132" s="75"/>
      <c r="N132" s="75">
        <f>'[1]buget lunar 2011crest cu 15'!N149*108%</f>
        <v>0</v>
      </c>
      <c r="O132" s="75">
        <f>'[1]buget lunar 2011crest cu 15'!O149*108%</f>
        <v>0</v>
      </c>
      <c r="P132" s="195"/>
      <c r="Q132" s="196"/>
      <c r="R132" s="196"/>
      <c r="S132" s="194"/>
      <c r="T132" s="195"/>
      <c r="U132" s="196"/>
      <c r="V132" s="196"/>
      <c r="W132" s="194"/>
      <c r="X132" s="195"/>
      <c r="Y132" s="196"/>
      <c r="Z132" s="196"/>
      <c r="AA132" s="194"/>
    </row>
    <row r="133" spans="1:27" x14ac:dyDescent="0.2">
      <c r="A133" s="199"/>
      <c r="B133" s="129"/>
      <c r="C133" s="129"/>
      <c r="D133" s="129"/>
      <c r="E133" s="129"/>
      <c r="F133" s="129"/>
      <c r="G133" s="129"/>
      <c r="H133" s="128"/>
      <c r="I133" s="78" t="s">
        <v>57</v>
      </c>
      <c r="J133" s="78"/>
      <c r="K133" s="78"/>
      <c r="L133" s="79"/>
      <c r="M133" s="75"/>
      <c r="N133" s="75">
        <f>'[1]buget lunar 2011crest cu 15'!N150*108%</f>
        <v>0</v>
      </c>
      <c r="O133" s="75">
        <f>'[1]buget lunar 2011crest cu 15'!O150*108%</f>
        <v>0</v>
      </c>
      <c r="P133" s="195"/>
      <c r="Q133" s="196"/>
      <c r="R133" s="196"/>
      <c r="S133" s="194"/>
      <c r="T133" s="195"/>
      <c r="U133" s="196"/>
      <c r="V133" s="196"/>
      <c r="W133" s="194"/>
      <c r="X133" s="195"/>
      <c r="Y133" s="196"/>
      <c r="Z133" s="196"/>
      <c r="AA133" s="194"/>
    </row>
    <row r="134" spans="1:27" x14ac:dyDescent="0.2">
      <c r="A134" s="199"/>
      <c r="B134" s="129"/>
      <c r="C134" s="129"/>
      <c r="D134" s="129"/>
      <c r="E134" s="129"/>
      <c r="F134" s="129"/>
      <c r="G134" s="129"/>
      <c r="H134" s="128"/>
      <c r="I134" s="78" t="s">
        <v>58</v>
      </c>
      <c r="J134" s="78"/>
      <c r="K134" s="78"/>
      <c r="L134" s="79"/>
      <c r="M134" s="75"/>
      <c r="N134" s="75">
        <f>'[1]buget lunar 2011crest cu 15'!N151*108%</f>
        <v>0</v>
      </c>
      <c r="O134" s="75">
        <f>'[1]buget lunar 2011crest cu 15'!O151*108%</f>
        <v>0</v>
      </c>
      <c r="P134" s="195"/>
      <c r="Q134" s="196"/>
      <c r="R134" s="196"/>
      <c r="S134" s="194"/>
      <c r="T134" s="195"/>
      <c r="U134" s="196"/>
      <c r="V134" s="196"/>
      <c r="W134" s="194"/>
      <c r="X134" s="195"/>
      <c r="Y134" s="196"/>
      <c r="Z134" s="196"/>
      <c r="AA134" s="194"/>
    </row>
    <row r="135" spans="1:27" x14ac:dyDescent="0.2">
      <c r="A135" s="199"/>
      <c r="B135" s="129"/>
      <c r="C135" s="129"/>
      <c r="D135" s="129"/>
      <c r="E135" s="129"/>
      <c r="F135" s="129"/>
      <c r="G135" s="129"/>
      <c r="H135" s="128"/>
      <c r="I135" s="78" t="s">
        <v>59</v>
      </c>
      <c r="J135" s="78"/>
      <c r="K135" s="78"/>
      <c r="L135" s="79"/>
      <c r="M135" s="75"/>
      <c r="N135" s="75">
        <f>'[1]buget lunar 2011crest cu 15'!N152*108%</f>
        <v>0</v>
      </c>
      <c r="O135" s="75">
        <f>'[1]buget lunar 2011crest cu 15'!O152*108%</f>
        <v>0</v>
      </c>
      <c r="P135" s="195"/>
      <c r="Q135" s="196"/>
      <c r="R135" s="196"/>
      <c r="S135" s="194"/>
      <c r="T135" s="195"/>
      <c r="U135" s="196"/>
      <c r="V135" s="196"/>
      <c r="W135" s="194"/>
      <c r="X135" s="195"/>
      <c r="Y135" s="196"/>
      <c r="Z135" s="196"/>
      <c r="AA135" s="194"/>
    </row>
    <row r="136" spans="1:27" x14ac:dyDescent="0.2">
      <c r="A136" s="199"/>
      <c r="B136" s="129"/>
      <c r="C136" s="129"/>
      <c r="D136" s="129"/>
      <c r="E136" s="129"/>
      <c r="F136" s="129"/>
      <c r="G136" s="129"/>
      <c r="H136" s="128"/>
      <c r="I136" s="78" t="s">
        <v>60</v>
      </c>
      <c r="J136" s="78"/>
      <c r="K136" s="78"/>
      <c r="L136" s="79"/>
      <c r="M136" s="75"/>
      <c r="N136" s="75">
        <f>'[1]buget lunar 2011crest cu 15'!N153*108%</f>
        <v>0</v>
      </c>
      <c r="O136" s="75">
        <f>'[1]buget lunar 2011crest cu 15'!O153*108%</f>
        <v>0</v>
      </c>
      <c r="P136" s="195"/>
      <c r="Q136" s="196"/>
      <c r="R136" s="196"/>
      <c r="S136" s="194"/>
      <c r="T136" s="195"/>
      <c r="U136" s="196"/>
      <c r="V136" s="196"/>
      <c r="W136" s="194"/>
      <c r="X136" s="195"/>
      <c r="Y136" s="196"/>
      <c r="Z136" s="196"/>
      <c r="AA136" s="194"/>
    </row>
    <row r="137" spans="1:27" x14ac:dyDescent="0.2">
      <c r="A137" s="199"/>
      <c r="B137" s="129"/>
      <c r="C137" s="129"/>
      <c r="D137" s="129"/>
      <c r="E137" s="129"/>
      <c r="F137" s="129"/>
      <c r="G137" s="129"/>
      <c r="H137" s="128"/>
      <c r="I137" s="78" t="s">
        <v>61</v>
      </c>
      <c r="J137" s="78"/>
      <c r="K137" s="78"/>
      <c r="L137" s="79"/>
      <c r="M137" s="75"/>
      <c r="N137" s="75">
        <f>'[1]buget lunar 2011crest cu 15'!N154*108%</f>
        <v>0</v>
      </c>
      <c r="O137" s="75">
        <f>'[1]buget lunar 2011crest cu 15'!O154*108%</f>
        <v>0</v>
      </c>
      <c r="P137" s="195"/>
      <c r="Q137" s="196"/>
      <c r="R137" s="196"/>
      <c r="S137" s="194"/>
      <c r="T137" s="195"/>
      <c r="U137" s="196"/>
      <c r="V137" s="196"/>
      <c r="W137" s="194"/>
      <c r="X137" s="195"/>
      <c r="Y137" s="196"/>
      <c r="Z137" s="196"/>
      <c r="AA137" s="194"/>
    </row>
    <row r="138" spans="1:27" x14ac:dyDescent="0.2">
      <c r="A138" s="199"/>
      <c r="B138" s="129"/>
      <c r="C138" s="129"/>
      <c r="D138" s="129"/>
      <c r="E138" s="129"/>
      <c r="F138" s="129"/>
      <c r="G138" s="129"/>
      <c r="H138" s="128"/>
      <c r="I138" s="78" t="s">
        <v>62</v>
      </c>
      <c r="J138" s="78"/>
      <c r="K138" s="78"/>
      <c r="L138" s="79"/>
      <c r="M138" s="75"/>
      <c r="N138" s="75">
        <f>'[1]buget lunar 2011crest cu 15'!N155*108%</f>
        <v>0</v>
      </c>
      <c r="O138" s="75">
        <f>'[1]buget lunar 2011crest cu 15'!O155*108%</f>
        <v>0</v>
      </c>
      <c r="P138" s="195"/>
      <c r="Q138" s="196"/>
      <c r="R138" s="196"/>
      <c r="S138" s="194"/>
      <c r="T138" s="195"/>
      <c r="U138" s="196"/>
      <c r="V138" s="196"/>
      <c r="W138" s="194"/>
      <c r="X138" s="195"/>
      <c r="Y138" s="196"/>
      <c r="Z138" s="196"/>
      <c r="AA138" s="194"/>
    </row>
    <row r="139" spans="1:27" ht="13.5" thickBot="1" x14ac:dyDescent="0.25">
      <c r="A139" s="199"/>
      <c r="B139" s="129"/>
      <c r="C139" s="129"/>
      <c r="D139" s="129"/>
      <c r="E139" s="129"/>
      <c r="F139" s="129"/>
      <c r="G139" s="129"/>
      <c r="H139" s="128"/>
      <c r="I139" s="78" t="s">
        <v>25</v>
      </c>
      <c r="J139" s="78"/>
      <c r="K139" s="78"/>
      <c r="L139" s="79"/>
      <c r="M139" s="75"/>
      <c r="N139" s="75">
        <f>'[1]buget lunar 2011crest cu 15'!N156*108%</f>
        <v>0</v>
      </c>
      <c r="O139" s="75">
        <f>'[1]buget lunar 2011crest cu 15'!O156*108%</f>
        <v>0</v>
      </c>
      <c r="P139" s="211"/>
      <c r="Q139" s="200"/>
      <c r="R139" s="200"/>
      <c r="S139" s="201"/>
      <c r="T139" s="211"/>
      <c r="U139" s="200"/>
      <c r="V139" s="200"/>
      <c r="W139" s="201"/>
      <c r="X139" s="211"/>
      <c r="Y139" s="200"/>
      <c r="Z139" s="200"/>
      <c r="AA139" s="201"/>
    </row>
    <row r="140" spans="1:27" x14ac:dyDescent="0.2">
      <c r="L140" s="83"/>
    </row>
    <row r="141" spans="1:27" x14ac:dyDescent="0.2">
      <c r="L141" s="83"/>
    </row>
    <row r="142" spans="1:27" x14ac:dyDescent="0.2">
      <c r="L142" s="83"/>
    </row>
    <row r="143" spans="1:27" x14ac:dyDescent="0.2">
      <c r="L143" s="83"/>
    </row>
    <row r="144" spans="1:27" x14ac:dyDescent="0.2">
      <c r="L144" s="83"/>
    </row>
    <row r="145" spans="12:12" x14ac:dyDescent="0.2">
      <c r="L145" s="83"/>
    </row>
    <row r="146" spans="12:12" x14ac:dyDescent="0.2">
      <c r="L146" s="83"/>
    </row>
    <row r="147" spans="12:12" x14ac:dyDescent="0.2">
      <c r="L147" s="83"/>
    </row>
    <row r="148" spans="12:12" x14ac:dyDescent="0.2">
      <c r="L148" s="83"/>
    </row>
    <row r="149" spans="12:12" x14ac:dyDescent="0.2">
      <c r="L149" s="83"/>
    </row>
    <row r="150" spans="12:12" x14ac:dyDescent="0.2">
      <c r="L150" s="83"/>
    </row>
    <row r="151" spans="12:12" x14ac:dyDescent="0.2">
      <c r="L151" s="83"/>
    </row>
    <row r="152" spans="12:12" x14ac:dyDescent="0.2">
      <c r="L152" s="83"/>
    </row>
    <row r="153" spans="12:12" x14ac:dyDescent="0.2">
      <c r="L153" s="83"/>
    </row>
    <row r="154" spans="12:12" x14ac:dyDescent="0.2">
      <c r="L154" s="83"/>
    </row>
    <row r="155" spans="12:12" x14ac:dyDescent="0.2">
      <c r="L155" s="83"/>
    </row>
    <row r="156" spans="12:12" x14ac:dyDescent="0.2">
      <c r="L156" s="83"/>
    </row>
    <row r="157" spans="12:12" x14ac:dyDescent="0.2">
      <c r="L157" s="83"/>
    </row>
    <row r="158" spans="12:12" x14ac:dyDescent="0.2">
      <c r="L158" s="83"/>
    </row>
    <row r="159" spans="12:12" x14ac:dyDescent="0.2">
      <c r="L159" s="83"/>
    </row>
    <row r="160" spans="12:12" x14ac:dyDescent="0.2">
      <c r="L160" s="83"/>
    </row>
    <row r="161" spans="12:12" x14ac:dyDescent="0.2">
      <c r="L161" s="83"/>
    </row>
    <row r="162" spans="12:12" x14ac:dyDescent="0.2">
      <c r="L162" s="83"/>
    </row>
    <row r="163" spans="12:12" x14ac:dyDescent="0.2">
      <c r="L163" s="83"/>
    </row>
    <row r="164" spans="12:12" x14ac:dyDescent="0.2">
      <c r="L164" s="83"/>
    </row>
    <row r="165" spans="12:12" x14ac:dyDescent="0.2">
      <c r="L165" s="83"/>
    </row>
    <row r="166" spans="12:12" x14ac:dyDescent="0.2">
      <c r="L166" s="83"/>
    </row>
    <row r="167" spans="12:12" x14ac:dyDescent="0.2">
      <c r="L167" s="83"/>
    </row>
    <row r="168" spans="12:12" x14ac:dyDescent="0.2">
      <c r="L168" s="83"/>
    </row>
    <row r="169" spans="12:12" x14ac:dyDescent="0.2">
      <c r="L169" s="83"/>
    </row>
    <row r="170" spans="12:12" x14ac:dyDescent="0.2">
      <c r="L170" s="83"/>
    </row>
    <row r="171" spans="12:12" x14ac:dyDescent="0.2">
      <c r="L171" s="83"/>
    </row>
    <row r="172" spans="12:12" x14ac:dyDescent="0.2">
      <c r="L172" s="83"/>
    </row>
    <row r="173" spans="12:12" x14ac:dyDescent="0.2">
      <c r="L173" s="83"/>
    </row>
    <row r="174" spans="12:12" x14ac:dyDescent="0.2">
      <c r="L174" s="83"/>
    </row>
    <row r="175" spans="12:12" x14ac:dyDescent="0.2">
      <c r="L175" s="83"/>
    </row>
    <row r="176" spans="12:12" x14ac:dyDescent="0.2">
      <c r="L176" s="83"/>
    </row>
    <row r="177" spans="12:12" x14ac:dyDescent="0.2">
      <c r="L177" s="83"/>
    </row>
    <row r="178" spans="12:12" x14ac:dyDescent="0.2">
      <c r="L178" s="83"/>
    </row>
    <row r="179" spans="12:12" x14ac:dyDescent="0.2">
      <c r="L179" s="83"/>
    </row>
    <row r="180" spans="12:12" x14ac:dyDescent="0.2">
      <c r="L180" s="83"/>
    </row>
    <row r="181" spans="12:12" x14ac:dyDescent="0.2">
      <c r="L181" s="83"/>
    </row>
    <row r="182" spans="12:12" x14ac:dyDescent="0.2">
      <c r="L182" s="83"/>
    </row>
    <row r="183" spans="12:12" x14ac:dyDescent="0.2">
      <c r="L183" s="83"/>
    </row>
    <row r="184" spans="12:12" x14ac:dyDescent="0.2">
      <c r="L184" s="83"/>
    </row>
    <row r="185" spans="12:12" x14ac:dyDescent="0.2">
      <c r="L185" s="83"/>
    </row>
    <row r="186" spans="12:12" x14ac:dyDescent="0.2">
      <c r="L186" s="83"/>
    </row>
    <row r="187" spans="12:12" x14ac:dyDescent="0.2">
      <c r="L187" s="83"/>
    </row>
    <row r="188" spans="12:12" x14ac:dyDescent="0.2">
      <c r="L188" s="83"/>
    </row>
    <row r="189" spans="12:12" x14ac:dyDescent="0.2">
      <c r="L189" s="83"/>
    </row>
    <row r="190" spans="12:12" x14ac:dyDescent="0.2">
      <c r="L190" s="83"/>
    </row>
    <row r="191" spans="12:12" x14ac:dyDescent="0.2">
      <c r="L191" s="83"/>
    </row>
    <row r="192" spans="12:12" x14ac:dyDescent="0.2">
      <c r="L192" s="83"/>
    </row>
    <row r="193" spans="12:12" x14ac:dyDescent="0.2">
      <c r="L193" s="83"/>
    </row>
    <row r="194" spans="12:12" x14ac:dyDescent="0.2">
      <c r="L194" s="83"/>
    </row>
    <row r="195" spans="12:12" x14ac:dyDescent="0.2">
      <c r="L195" s="83"/>
    </row>
    <row r="196" spans="12:12" x14ac:dyDescent="0.2">
      <c r="L196" s="83"/>
    </row>
    <row r="197" spans="12:12" x14ac:dyDescent="0.2">
      <c r="L197" s="83"/>
    </row>
    <row r="198" spans="12:12" x14ac:dyDescent="0.2">
      <c r="L198" s="83"/>
    </row>
    <row r="199" spans="12:12" x14ac:dyDescent="0.2">
      <c r="L199" s="83"/>
    </row>
    <row r="200" spans="12:12" x14ac:dyDescent="0.2">
      <c r="L200" s="83"/>
    </row>
    <row r="201" spans="12:12" x14ac:dyDescent="0.2">
      <c r="L201" s="83"/>
    </row>
    <row r="202" spans="12:12" x14ac:dyDescent="0.2">
      <c r="L202" s="83"/>
    </row>
    <row r="203" spans="12:12" x14ac:dyDescent="0.2">
      <c r="L203" s="83"/>
    </row>
    <row r="204" spans="12:12" x14ac:dyDescent="0.2">
      <c r="L204" s="83"/>
    </row>
    <row r="205" spans="12:12" x14ac:dyDescent="0.2">
      <c r="L205" s="83"/>
    </row>
    <row r="206" spans="12:12" x14ac:dyDescent="0.2">
      <c r="L206" s="83"/>
    </row>
    <row r="207" spans="12:12" x14ac:dyDescent="0.2">
      <c r="L207" s="83"/>
    </row>
    <row r="208" spans="12:12" x14ac:dyDescent="0.2">
      <c r="L208" s="83"/>
    </row>
    <row r="209" spans="12:12" x14ac:dyDescent="0.2">
      <c r="L209" s="83"/>
    </row>
    <row r="210" spans="12:12" x14ac:dyDescent="0.2">
      <c r="L210" s="83"/>
    </row>
    <row r="211" spans="12:12" x14ac:dyDescent="0.2">
      <c r="L211" s="83"/>
    </row>
    <row r="212" spans="12:12" x14ac:dyDescent="0.2">
      <c r="L212" s="83"/>
    </row>
    <row r="213" spans="12:12" x14ac:dyDescent="0.2">
      <c r="L213" s="83"/>
    </row>
    <row r="214" spans="12:12" x14ac:dyDescent="0.2">
      <c r="L214" s="83"/>
    </row>
    <row r="215" spans="12:12" x14ac:dyDescent="0.2">
      <c r="L215" s="83"/>
    </row>
    <row r="216" spans="12:12" x14ac:dyDescent="0.2">
      <c r="L216" s="83"/>
    </row>
    <row r="217" spans="12:12" x14ac:dyDescent="0.2">
      <c r="L217" s="83"/>
    </row>
    <row r="218" spans="12:12" x14ac:dyDescent="0.2">
      <c r="L218" s="83"/>
    </row>
    <row r="219" spans="12:12" x14ac:dyDescent="0.2">
      <c r="L219" s="83"/>
    </row>
    <row r="220" spans="12:12" x14ac:dyDescent="0.2">
      <c r="L220" s="83"/>
    </row>
    <row r="221" spans="12:12" x14ac:dyDescent="0.2">
      <c r="L221" s="83"/>
    </row>
    <row r="222" spans="12:12" x14ac:dyDescent="0.2">
      <c r="L222" s="83"/>
    </row>
    <row r="223" spans="12:12" x14ac:dyDescent="0.2">
      <c r="L223" s="83"/>
    </row>
    <row r="224" spans="12:12" x14ac:dyDescent="0.2">
      <c r="L224" s="83"/>
    </row>
    <row r="225" spans="12:12" x14ac:dyDescent="0.2">
      <c r="L225" s="83"/>
    </row>
    <row r="226" spans="12:12" x14ac:dyDescent="0.2">
      <c r="L226" s="83"/>
    </row>
    <row r="227" spans="12:12" x14ac:dyDescent="0.2">
      <c r="L227" s="83"/>
    </row>
    <row r="228" spans="12:12" x14ac:dyDescent="0.2">
      <c r="L228" s="83"/>
    </row>
    <row r="229" spans="12:12" x14ac:dyDescent="0.2">
      <c r="L229" s="83"/>
    </row>
    <row r="230" spans="12:12" x14ac:dyDescent="0.2">
      <c r="L230" s="83"/>
    </row>
    <row r="231" spans="12:12" x14ac:dyDescent="0.2">
      <c r="L231" s="83"/>
    </row>
    <row r="232" spans="12:12" x14ac:dyDescent="0.2">
      <c r="L232" s="83"/>
    </row>
    <row r="233" spans="12:12" x14ac:dyDescent="0.2">
      <c r="L233" s="83"/>
    </row>
    <row r="234" spans="12:12" x14ac:dyDescent="0.2">
      <c r="L234" s="83"/>
    </row>
    <row r="235" spans="12:12" x14ac:dyDescent="0.2">
      <c r="L235" s="83"/>
    </row>
    <row r="236" spans="12:12" x14ac:dyDescent="0.2">
      <c r="L236" s="83"/>
    </row>
    <row r="237" spans="12:12" x14ac:dyDescent="0.2">
      <c r="L237" s="83"/>
    </row>
    <row r="238" spans="12:12" x14ac:dyDescent="0.2">
      <c r="L238" s="83"/>
    </row>
    <row r="239" spans="12:12" x14ac:dyDescent="0.2">
      <c r="L239" s="83"/>
    </row>
    <row r="240" spans="12:12" x14ac:dyDescent="0.2">
      <c r="L240" s="83"/>
    </row>
    <row r="241" spans="12:12" x14ac:dyDescent="0.2">
      <c r="L241" s="83"/>
    </row>
    <row r="242" spans="12:12" x14ac:dyDescent="0.2">
      <c r="L242" s="83"/>
    </row>
    <row r="243" spans="12:12" x14ac:dyDescent="0.2">
      <c r="L243" s="83"/>
    </row>
    <row r="244" spans="12:12" x14ac:dyDescent="0.2">
      <c r="L244" s="83"/>
    </row>
    <row r="245" spans="12:12" x14ac:dyDescent="0.2">
      <c r="L245" s="83"/>
    </row>
    <row r="246" spans="12:12" x14ac:dyDescent="0.2">
      <c r="L246" s="83"/>
    </row>
    <row r="247" spans="12:12" x14ac:dyDescent="0.2">
      <c r="L247" s="83"/>
    </row>
    <row r="248" spans="12:12" x14ac:dyDescent="0.2">
      <c r="L248" s="83"/>
    </row>
    <row r="249" spans="12:12" x14ac:dyDescent="0.2">
      <c r="L249" s="83"/>
    </row>
    <row r="250" spans="12:12" x14ac:dyDescent="0.2">
      <c r="L250" s="83"/>
    </row>
    <row r="251" spans="12:12" x14ac:dyDescent="0.2">
      <c r="L251" s="83"/>
    </row>
    <row r="252" spans="12:12" x14ac:dyDescent="0.2">
      <c r="L252" s="83"/>
    </row>
    <row r="253" spans="12:12" x14ac:dyDescent="0.2">
      <c r="L253" s="83"/>
    </row>
    <row r="254" spans="12:12" x14ac:dyDescent="0.2">
      <c r="L254" s="83"/>
    </row>
    <row r="255" spans="12:12" x14ac:dyDescent="0.2">
      <c r="L255" s="83"/>
    </row>
    <row r="256" spans="12:12" x14ac:dyDescent="0.2">
      <c r="L256" s="83"/>
    </row>
    <row r="257" spans="12:12" x14ac:dyDescent="0.2">
      <c r="L257" s="83"/>
    </row>
    <row r="258" spans="12:12" x14ac:dyDescent="0.2">
      <c r="L258" s="83"/>
    </row>
    <row r="259" spans="12:12" x14ac:dyDescent="0.2">
      <c r="L259" s="83"/>
    </row>
    <row r="260" spans="12:12" x14ac:dyDescent="0.2">
      <c r="L260" s="83"/>
    </row>
    <row r="261" spans="12:12" x14ac:dyDescent="0.2">
      <c r="L261" s="83"/>
    </row>
    <row r="262" spans="12:12" x14ac:dyDescent="0.2">
      <c r="L262" s="83"/>
    </row>
    <row r="263" spans="12:12" x14ac:dyDescent="0.2">
      <c r="L263" s="83"/>
    </row>
    <row r="264" spans="12:12" x14ac:dyDescent="0.2">
      <c r="L264" s="83"/>
    </row>
    <row r="265" spans="12:12" x14ac:dyDescent="0.2">
      <c r="L265" s="83"/>
    </row>
    <row r="266" spans="12:12" x14ac:dyDescent="0.2">
      <c r="L266" s="83"/>
    </row>
    <row r="267" spans="12:12" x14ac:dyDescent="0.2">
      <c r="L267" s="83"/>
    </row>
    <row r="268" spans="12:12" x14ac:dyDescent="0.2">
      <c r="L268" s="83"/>
    </row>
    <row r="269" spans="12:12" x14ac:dyDescent="0.2">
      <c r="L269" s="83"/>
    </row>
    <row r="270" spans="12:12" x14ac:dyDescent="0.2">
      <c r="L270" s="83"/>
    </row>
    <row r="271" spans="12:12" x14ac:dyDescent="0.2">
      <c r="L271" s="83"/>
    </row>
    <row r="272" spans="12:12" x14ac:dyDescent="0.2">
      <c r="L272" s="83"/>
    </row>
    <row r="273" spans="12:12" x14ac:dyDescent="0.2">
      <c r="L273" s="83"/>
    </row>
    <row r="274" spans="12:12" x14ac:dyDescent="0.2">
      <c r="L274" s="83"/>
    </row>
    <row r="275" spans="12:12" x14ac:dyDescent="0.2">
      <c r="L275" s="83"/>
    </row>
    <row r="276" spans="12:12" x14ac:dyDescent="0.2">
      <c r="L276" s="83"/>
    </row>
    <row r="277" spans="12:12" x14ac:dyDescent="0.2">
      <c r="L277" s="83"/>
    </row>
    <row r="278" spans="12:12" x14ac:dyDescent="0.2">
      <c r="L278" s="83"/>
    </row>
    <row r="279" spans="12:12" x14ac:dyDescent="0.2">
      <c r="L279" s="83"/>
    </row>
    <row r="280" spans="12:12" x14ac:dyDescent="0.2">
      <c r="L280" s="83"/>
    </row>
    <row r="281" spans="12:12" x14ac:dyDescent="0.2">
      <c r="L281" s="83"/>
    </row>
    <row r="282" spans="12:12" x14ac:dyDescent="0.2">
      <c r="L282" s="83"/>
    </row>
    <row r="283" spans="12:12" x14ac:dyDescent="0.2">
      <c r="L283" s="83"/>
    </row>
    <row r="284" spans="12:12" x14ac:dyDescent="0.2">
      <c r="L284" s="83"/>
    </row>
    <row r="285" spans="12:12" x14ac:dyDescent="0.2">
      <c r="L285" s="83"/>
    </row>
    <row r="286" spans="12:12" x14ac:dyDescent="0.2">
      <c r="L286" s="83"/>
    </row>
    <row r="287" spans="12:12" x14ac:dyDescent="0.2">
      <c r="L287" s="83"/>
    </row>
    <row r="288" spans="12:12" x14ac:dyDescent="0.2">
      <c r="L288" s="83"/>
    </row>
    <row r="289" spans="12:12" x14ac:dyDescent="0.2">
      <c r="L289" s="83"/>
    </row>
    <row r="290" spans="12:12" x14ac:dyDescent="0.2">
      <c r="L290" s="83"/>
    </row>
    <row r="291" spans="12:12" x14ac:dyDescent="0.2">
      <c r="L291" s="83"/>
    </row>
    <row r="292" spans="12:12" x14ac:dyDescent="0.2">
      <c r="L292" s="83"/>
    </row>
    <row r="293" spans="12:12" x14ac:dyDescent="0.2">
      <c r="L293" s="83"/>
    </row>
    <row r="294" spans="12:12" x14ac:dyDescent="0.2">
      <c r="L294" s="83"/>
    </row>
    <row r="295" spans="12:12" x14ac:dyDescent="0.2">
      <c r="L295" s="83"/>
    </row>
    <row r="296" spans="12:12" x14ac:dyDescent="0.2">
      <c r="L296" s="83"/>
    </row>
    <row r="297" spans="12:12" x14ac:dyDescent="0.2">
      <c r="L297" s="83"/>
    </row>
    <row r="298" spans="12:12" x14ac:dyDescent="0.2">
      <c r="L298" s="83"/>
    </row>
    <row r="299" spans="12:12" x14ac:dyDescent="0.2">
      <c r="L299" s="83"/>
    </row>
    <row r="300" spans="12:12" x14ac:dyDescent="0.2">
      <c r="L300" s="83"/>
    </row>
    <row r="301" spans="12:12" x14ac:dyDescent="0.2">
      <c r="L301" s="83"/>
    </row>
    <row r="302" spans="12:12" x14ac:dyDescent="0.2">
      <c r="L302" s="83"/>
    </row>
    <row r="303" spans="12:12" x14ac:dyDescent="0.2">
      <c r="L303" s="83"/>
    </row>
    <row r="304" spans="12:12" x14ac:dyDescent="0.2">
      <c r="L304" s="83"/>
    </row>
    <row r="305" spans="12:12" x14ac:dyDescent="0.2">
      <c r="L305" s="83"/>
    </row>
    <row r="306" spans="12:12" x14ac:dyDescent="0.2">
      <c r="L306" s="83"/>
    </row>
    <row r="307" spans="12:12" x14ac:dyDescent="0.2">
      <c r="L307" s="83"/>
    </row>
    <row r="308" spans="12:12" x14ac:dyDescent="0.2">
      <c r="L308" s="83"/>
    </row>
    <row r="309" spans="12:12" x14ac:dyDescent="0.2">
      <c r="L309" s="83"/>
    </row>
    <row r="310" spans="12:12" x14ac:dyDescent="0.2">
      <c r="L310" s="83"/>
    </row>
    <row r="311" spans="12:12" x14ac:dyDescent="0.2">
      <c r="L311" s="83"/>
    </row>
    <row r="312" spans="12:12" x14ac:dyDescent="0.2">
      <c r="L312" s="83"/>
    </row>
    <row r="313" spans="12:12" x14ac:dyDescent="0.2">
      <c r="L313" s="83"/>
    </row>
    <row r="314" spans="12:12" x14ac:dyDescent="0.2">
      <c r="L314" s="83"/>
    </row>
    <row r="315" spans="12:12" x14ac:dyDescent="0.2">
      <c r="L315" s="83"/>
    </row>
    <row r="316" spans="12:12" x14ac:dyDescent="0.2">
      <c r="L316" s="83"/>
    </row>
    <row r="317" spans="12:12" x14ac:dyDescent="0.2">
      <c r="L317" s="83"/>
    </row>
    <row r="318" spans="12:12" x14ac:dyDescent="0.2">
      <c r="L318" s="83"/>
    </row>
    <row r="319" spans="12:12" x14ac:dyDescent="0.2">
      <c r="L319" s="83"/>
    </row>
    <row r="320" spans="12:12" x14ac:dyDescent="0.2">
      <c r="L320" s="83"/>
    </row>
    <row r="321" spans="12:12" x14ac:dyDescent="0.2">
      <c r="L321" s="83"/>
    </row>
    <row r="322" spans="12:12" x14ac:dyDescent="0.2">
      <c r="L322" s="83"/>
    </row>
    <row r="323" spans="12:12" x14ac:dyDescent="0.2">
      <c r="L323" s="83"/>
    </row>
    <row r="324" spans="12:12" x14ac:dyDescent="0.2">
      <c r="L324" s="83"/>
    </row>
    <row r="325" spans="12:12" x14ac:dyDescent="0.2">
      <c r="L325" s="83"/>
    </row>
    <row r="326" spans="12:12" x14ac:dyDescent="0.2">
      <c r="L326" s="83"/>
    </row>
    <row r="327" spans="12:12" x14ac:dyDescent="0.2">
      <c r="L327" s="83"/>
    </row>
    <row r="328" spans="12:12" x14ac:dyDescent="0.2">
      <c r="L328" s="83"/>
    </row>
    <row r="329" spans="12:12" x14ac:dyDescent="0.2">
      <c r="L329" s="83"/>
    </row>
    <row r="330" spans="12:12" x14ac:dyDescent="0.2">
      <c r="L330" s="83"/>
    </row>
    <row r="331" spans="12:12" x14ac:dyDescent="0.2">
      <c r="L331" s="83"/>
    </row>
    <row r="332" spans="12:12" x14ac:dyDescent="0.2">
      <c r="L332" s="83"/>
    </row>
    <row r="333" spans="12:12" x14ac:dyDescent="0.2">
      <c r="L333" s="83"/>
    </row>
    <row r="334" spans="12:12" x14ac:dyDescent="0.2">
      <c r="L334" s="83"/>
    </row>
    <row r="335" spans="12:12" x14ac:dyDescent="0.2">
      <c r="L335" s="83"/>
    </row>
    <row r="336" spans="12:12" x14ac:dyDescent="0.2">
      <c r="L336" s="83"/>
    </row>
    <row r="337" spans="12:12" x14ac:dyDescent="0.2">
      <c r="L337" s="83"/>
    </row>
    <row r="338" spans="12:12" x14ac:dyDescent="0.2">
      <c r="L338" s="83"/>
    </row>
    <row r="339" spans="12:12" x14ac:dyDescent="0.2">
      <c r="L339" s="83"/>
    </row>
    <row r="340" spans="12:12" x14ac:dyDescent="0.2">
      <c r="L340" s="83"/>
    </row>
    <row r="341" spans="12:12" x14ac:dyDescent="0.2">
      <c r="L341" s="83"/>
    </row>
    <row r="342" spans="12:12" x14ac:dyDescent="0.2">
      <c r="L342" s="83"/>
    </row>
    <row r="343" spans="12:12" x14ac:dyDescent="0.2">
      <c r="L343" s="83"/>
    </row>
    <row r="344" spans="12:12" x14ac:dyDescent="0.2">
      <c r="L344" s="83"/>
    </row>
    <row r="345" spans="12:12" x14ac:dyDescent="0.2">
      <c r="L345" s="83"/>
    </row>
    <row r="346" spans="12:12" x14ac:dyDescent="0.2">
      <c r="L346" s="83"/>
    </row>
    <row r="347" spans="12:12" x14ac:dyDescent="0.2">
      <c r="L347" s="83"/>
    </row>
    <row r="348" spans="12:12" x14ac:dyDescent="0.2">
      <c r="L348" s="83"/>
    </row>
    <row r="349" spans="12:12" x14ac:dyDescent="0.2">
      <c r="L349" s="83"/>
    </row>
    <row r="350" spans="12:12" x14ac:dyDescent="0.2">
      <c r="L350" s="83"/>
    </row>
    <row r="351" spans="12:12" x14ac:dyDescent="0.2">
      <c r="L351" s="83"/>
    </row>
    <row r="352" spans="12:12" x14ac:dyDescent="0.2">
      <c r="L352" s="83"/>
    </row>
    <row r="353" spans="12:12" x14ac:dyDescent="0.2">
      <c r="L353" s="83"/>
    </row>
    <row r="354" spans="12:12" x14ac:dyDescent="0.2">
      <c r="L354" s="83"/>
    </row>
    <row r="355" spans="12:12" x14ac:dyDescent="0.2">
      <c r="L355" s="83"/>
    </row>
    <row r="356" spans="12:12" x14ac:dyDescent="0.2">
      <c r="L356" s="83"/>
    </row>
    <row r="357" spans="12:12" x14ac:dyDescent="0.2">
      <c r="L357" s="83"/>
    </row>
    <row r="358" spans="12:12" x14ac:dyDescent="0.2">
      <c r="L358" s="83"/>
    </row>
    <row r="359" spans="12:12" x14ac:dyDescent="0.2">
      <c r="L359" s="83"/>
    </row>
    <row r="360" spans="12:12" x14ac:dyDescent="0.2">
      <c r="L360" s="83"/>
    </row>
    <row r="361" spans="12:12" x14ac:dyDescent="0.2">
      <c r="L361" s="83"/>
    </row>
    <row r="362" spans="12:12" x14ac:dyDescent="0.2">
      <c r="L362" s="83"/>
    </row>
    <row r="363" spans="12:12" x14ac:dyDescent="0.2">
      <c r="L363" s="83"/>
    </row>
    <row r="364" spans="12:12" x14ac:dyDescent="0.2">
      <c r="L364" s="83"/>
    </row>
    <row r="365" spans="12:12" x14ac:dyDescent="0.2">
      <c r="L365" s="83"/>
    </row>
    <row r="366" spans="12:12" x14ac:dyDescent="0.2">
      <c r="L366" s="83"/>
    </row>
    <row r="367" spans="12:12" x14ac:dyDescent="0.2">
      <c r="L367" s="83"/>
    </row>
    <row r="368" spans="12:12" x14ac:dyDescent="0.2">
      <c r="L368" s="83"/>
    </row>
    <row r="369" spans="12:12" x14ac:dyDescent="0.2">
      <c r="L369" s="83"/>
    </row>
    <row r="370" spans="12:12" x14ac:dyDescent="0.2">
      <c r="L370" s="83"/>
    </row>
    <row r="371" spans="12:12" x14ac:dyDescent="0.2">
      <c r="L371" s="83"/>
    </row>
    <row r="372" spans="12:12" x14ac:dyDescent="0.2">
      <c r="L372" s="83"/>
    </row>
    <row r="373" spans="12:12" x14ac:dyDescent="0.2">
      <c r="L373" s="83"/>
    </row>
    <row r="374" spans="12:12" x14ac:dyDescent="0.2">
      <c r="L374" s="83"/>
    </row>
    <row r="375" spans="12:12" x14ac:dyDescent="0.2">
      <c r="L375" s="83"/>
    </row>
    <row r="376" spans="12:12" x14ac:dyDescent="0.2">
      <c r="L376" s="83"/>
    </row>
    <row r="377" spans="12:12" x14ac:dyDescent="0.2">
      <c r="L377" s="83"/>
    </row>
    <row r="378" spans="12:12" x14ac:dyDescent="0.2">
      <c r="L378" s="83"/>
    </row>
    <row r="379" spans="12:12" x14ac:dyDescent="0.2">
      <c r="L379" s="83"/>
    </row>
    <row r="380" spans="12:12" x14ac:dyDescent="0.2">
      <c r="L380" s="83"/>
    </row>
    <row r="381" spans="12:12" x14ac:dyDescent="0.2">
      <c r="L381" s="83"/>
    </row>
    <row r="382" spans="12:12" x14ac:dyDescent="0.2">
      <c r="L382" s="83"/>
    </row>
    <row r="383" spans="12:12" x14ac:dyDescent="0.2">
      <c r="L383" s="83"/>
    </row>
    <row r="384" spans="12:12" x14ac:dyDescent="0.2">
      <c r="L384" s="83"/>
    </row>
    <row r="385" spans="12:12" x14ac:dyDescent="0.2">
      <c r="L385" s="83"/>
    </row>
    <row r="386" spans="12:12" x14ac:dyDescent="0.2">
      <c r="L386" s="83"/>
    </row>
    <row r="387" spans="12:12" x14ac:dyDescent="0.2">
      <c r="L387" s="83"/>
    </row>
    <row r="388" spans="12:12" x14ac:dyDescent="0.2">
      <c r="L388" s="83"/>
    </row>
    <row r="389" spans="12:12" x14ac:dyDescent="0.2">
      <c r="L389" s="83"/>
    </row>
    <row r="390" spans="12:12" x14ac:dyDescent="0.2">
      <c r="L390" s="83"/>
    </row>
    <row r="391" spans="12:12" x14ac:dyDescent="0.2">
      <c r="L391" s="83"/>
    </row>
    <row r="392" spans="12:12" x14ac:dyDescent="0.2">
      <c r="L392" s="83"/>
    </row>
    <row r="393" spans="12:12" x14ac:dyDescent="0.2">
      <c r="L393" s="83"/>
    </row>
    <row r="394" spans="12:12" x14ac:dyDescent="0.2">
      <c r="L394" s="83"/>
    </row>
    <row r="395" spans="12:12" x14ac:dyDescent="0.2">
      <c r="L395" s="83"/>
    </row>
    <row r="396" spans="12:12" x14ac:dyDescent="0.2">
      <c r="L396" s="83"/>
    </row>
    <row r="397" spans="12:12" x14ac:dyDescent="0.2">
      <c r="L397" s="83"/>
    </row>
    <row r="398" spans="12:12" x14ac:dyDescent="0.2">
      <c r="L398" s="83"/>
    </row>
    <row r="399" spans="12:12" x14ac:dyDescent="0.2">
      <c r="L399" s="83"/>
    </row>
    <row r="400" spans="12:12" x14ac:dyDescent="0.2">
      <c r="L400" s="83"/>
    </row>
    <row r="401" spans="12:12" x14ac:dyDescent="0.2">
      <c r="L401" s="83"/>
    </row>
    <row r="402" spans="12:12" x14ac:dyDescent="0.2">
      <c r="L402" s="83"/>
    </row>
    <row r="403" spans="12:12" x14ac:dyDescent="0.2">
      <c r="L403" s="83"/>
    </row>
    <row r="404" spans="12:12" x14ac:dyDescent="0.2">
      <c r="L404" s="83"/>
    </row>
    <row r="405" spans="12:12" x14ac:dyDescent="0.2">
      <c r="L405" s="83"/>
    </row>
    <row r="406" spans="12:12" x14ac:dyDescent="0.2">
      <c r="L406" s="83"/>
    </row>
    <row r="407" spans="12:12" x14ac:dyDescent="0.2">
      <c r="L407" s="83"/>
    </row>
    <row r="408" spans="12:12" x14ac:dyDescent="0.2">
      <c r="L408" s="83"/>
    </row>
    <row r="409" spans="12:12" x14ac:dyDescent="0.2">
      <c r="L409" s="83"/>
    </row>
    <row r="410" spans="12:12" x14ac:dyDescent="0.2">
      <c r="L410" s="83"/>
    </row>
    <row r="411" spans="12:12" x14ac:dyDescent="0.2">
      <c r="L411" s="83"/>
    </row>
    <row r="412" spans="12:12" x14ac:dyDescent="0.2">
      <c r="L412" s="83"/>
    </row>
    <row r="413" spans="12:12" x14ac:dyDescent="0.2">
      <c r="L413" s="83"/>
    </row>
    <row r="414" spans="12:12" x14ac:dyDescent="0.2">
      <c r="L414" s="83"/>
    </row>
    <row r="415" spans="12:12" x14ac:dyDescent="0.2">
      <c r="L415" s="83"/>
    </row>
    <row r="416" spans="12:12" x14ac:dyDescent="0.2">
      <c r="L416" s="83"/>
    </row>
    <row r="417" spans="12:12" x14ac:dyDescent="0.2">
      <c r="L417" s="83"/>
    </row>
    <row r="418" spans="12:12" x14ac:dyDescent="0.2">
      <c r="L418" s="83"/>
    </row>
    <row r="419" spans="12:12" x14ac:dyDescent="0.2">
      <c r="L419" s="83"/>
    </row>
    <row r="420" spans="12:12" x14ac:dyDescent="0.2">
      <c r="L420" s="83"/>
    </row>
    <row r="421" spans="12:12" x14ac:dyDescent="0.2">
      <c r="L421" s="83"/>
    </row>
    <row r="422" spans="12:12" x14ac:dyDescent="0.2">
      <c r="L422" s="83"/>
    </row>
    <row r="423" spans="12:12" x14ac:dyDescent="0.2">
      <c r="L423" s="83"/>
    </row>
    <row r="424" spans="12:12" x14ac:dyDescent="0.2">
      <c r="L424" s="83"/>
    </row>
    <row r="425" spans="12:12" x14ac:dyDescent="0.2">
      <c r="L425" s="83"/>
    </row>
    <row r="426" spans="12:12" x14ac:dyDescent="0.2">
      <c r="L426" s="83"/>
    </row>
    <row r="427" spans="12:12" x14ac:dyDescent="0.2">
      <c r="L427" s="83"/>
    </row>
    <row r="428" spans="12:12" x14ac:dyDescent="0.2">
      <c r="L428" s="83"/>
    </row>
    <row r="429" spans="12:12" x14ac:dyDescent="0.2">
      <c r="L429" s="83"/>
    </row>
    <row r="430" spans="12:12" x14ac:dyDescent="0.2">
      <c r="L430" s="83"/>
    </row>
    <row r="431" spans="12:12" x14ac:dyDescent="0.2">
      <c r="L431" s="83"/>
    </row>
    <row r="432" spans="12:12" x14ac:dyDescent="0.2">
      <c r="L432" s="83"/>
    </row>
    <row r="433" spans="12:12" x14ac:dyDescent="0.2">
      <c r="L433" s="83"/>
    </row>
    <row r="434" spans="12:12" x14ac:dyDescent="0.2">
      <c r="L434" s="83"/>
    </row>
    <row r="435" spans="12:12" x14ac:dyDescent="0.2">
      <c r="L435" s="83"/>
    </row>
    <row r="436" spans="12:12" x14ac:dyDescent="0.2">
      <c r="L436" s="83"/>
    </row>
    <row r="437" spans="12:12" x14ac:dyDescent="0.2">
      <c r="L437" s="83"/>
    </row>
    <row r="438" spans="12:12" x14ac:dyDescent="0.2">
      <c r="L438" s="83"/>
    </row>
    <row r="439" spans="12:12" x14ac:dyDescent="0.2">
      <c r="L439" s="83"/>
    </row>
    <row r="440" spans="12:12" x14ac:dyDescent="0.2">
      <c r="L440" s="83"/>
    </row>
    <row r="441" spans="12:12" x14ac:dyDescent="0.2">
      <c r="L441" s="83"/>
    </row>
    <row r="442" spans="12:12" x14ac:dyDescent="0.2">
      <c r="L442" s="83"/>
    </row>
    <row r="443" spans="12:12" x14ac:dyDescent="0.2">
      <c r="L443" s="83"/>
    </row>
    <row r="444" spans="12:12" x14ac:dyDescent="0.2">
      <c r="L444" s="83"/>
    </row>
    <row r="445" spans="12:12" x14ac:dyDescent="0.2">
      <c r="L445" s="83"/>
    </row>
    <row r="446" spans="12:12" x14ac:dyDescent="0.2">
      <c r="L446" s="83"/>
    </row>
    <row r="447" spans="12:12" x14ac:dyDescent="0.2">
      <c r="L447" s="83"/>
    </row>
    <row r="448" spans="12:12" x14ac:dyDescent="0.2">
      <c r="L448" s="83"/>
    </row>
    <row r="449" spans="12:12" x14ac:dyDescent="0.2">
      <c r="L449" s="83"/>
    </row>
    <row r="450" spans="12:12" x14ac:dyDescent="0.2">
      <c r="L450" s="83"/>
    </row>
    <row r="451" spans="12:12" x14ac:dyDescent="0.2">
      <c r="L451" s="83"/>
    </row>
    <row r="452" spans="12:12" x14ac:dyDescent="0.2">
      <c r="L452" s="83"/>
    </row>
    <row r="453" spans="12:12" x14ac:dyDescent="0.2">
      <c r="L453" s="83"/>
    </row>
    <row r="454" spans="12:12" x14ac:dyDescent="0.2">
      <c r="L454" s="83"/>
    </row>
    <row r="455" spans="12:12" x14ac:dyDescent="0.2">
      <c r="L455" s="83"/>
    </row>
    <row r="456" spans="12:12" x14ac:dyDescent="0.2">
      <c r="L456" s="83"/>
    </row>
    <row r="457" spans="12:12" x14ac:dyDescent="0.2">
      <c r="L457" s="83"/>
    </row>
    <row r="458" spans="12:12" x14ac:dyDescent="0.2">
      <c r="L458" s="83"/>
    </row>
    <row r="459" spans="12:12" x14ac:dyDescent="0.2">
      <c r="L459" s="83"/>
    </row>
    <row r="460" spans="12:12" x14ac:dyDescent="0.2">
      <c r="L460" s="83"/>
    </row>
    <row r="461" spans="12:12" x14ac:dyDescent="0.2">
      <c r="L461" s="83"/>
    </row>
    <row r="462" spans="12:12" x14ac:dyDescent="0.2">
      <c r="L462" s="83"/>
    </row>
    <row r="463" spans="12:12" x14ac:dyDescent="0.2">
      <c r="L463" s="83"/>
    </row>
    <row r="464" spans="12:12" x14ac:dyDescent="0.2">
      <c r="L464" s="83"/>
    </row>
    <row r="465" spans="12:12" x14ac:dyDescent="0.2">
      <c r="L465" s="83"/>
    </row>
    <row r="466" spans="12:12" x14ac:dyDescent="0.2">
      <c r="L466" s="83"/>
    </row>
    <row r="467" spans="12:12" x14ac:dyDescent="0.2">
      <c r="L467" s="83"/>
    </row>
    <row r="468" spans="12:12" x14ac:dyDescent="0.2">
      <c r="L468" s="83"/>
    </row>
    <row r="469" spans="12:12" x14ac:dyDescent="0.2">
      <c r="L469" s="83"/>
    </row>
    <row r="470" spans="12:12" x14ac:dyDescent="0.2">
      <c r="L470" s="83"/>
    </row>
    <row r="471" spans="12:12" x14ac:dyDescent="0.2">
      <c r="L471" s="83"/>
    </row>
    <row r="472" spans="12:12" x14ac:dyDescent="0.2">
      <c r="L472" s="83"/>
    </row>
    <row r="473" spans="12:12" x14ac:dyDescent="0.2">
      <c r="L473" s="83"/>
    </row>
    <row r="474" spans="12:12" x14ac:dyDescent="0.2">
      <c r="L474" s="83"/>
    </row>
    <row r="475" spans="12:12" x14ac:dyDescent="0.2">
      <c r="L475" s="83"/>
    </row>
    <row r="476" spans="12:12" x14ac:dyDescent="0.2">
      <c r="L476" s="83"/>
    </row>
    <row r="477" spans="12:12" x14ac:dyDescent="0.2">
      <c r="L477" s="83"/>
    </row>
    <row r="478" spans="12:12" x14ac:dyDescent="0.2">
      <c r="L478" s="83"/>
    </row>
    <row r="479" spans="12:12" x14ac:dyDescent="0.2">
      <c r="L479" s="83"/>
    </row>
    <row r="480" spans="12:12" x14ac:dyDescent="0.2">
      <c r="L480" s="83"/>
    </row>
    <row r="481" spans="12:12" x14ac:dyDescent="0.2">
      <c r="L481" s="83"/>
    </row>
    <row r="482" spans="12:12" x14ac:dyDescent="0.2">
      <c r="L482" s="83"/>
    </row>
    <row r="483" spans="12:12" x14ac:dyDescent="0.2">
      <c r="L483" s="83"/>
    </row>
    <row r="484" spans="12:12" x14ac:dyDescent="0.2">
      <c r="L484" s="83"/>
    </row>
    <row r="485" spans="12:12" x14ac:dyDescent="0.2">
      <c r="L485" s="83"/>
    </row>
    <row r="486" spans="12:12" x14ac:dyDescent="0.2">
      <c r="L486" s="83"/>
    </row>
    <row r="487" spans="12:12" x14ac:dyDescent="0.2">
      <c r="L487" s="83"/>
    </row>
    <row r="488" spans="12:12" x14ac:dyDescent="0.2">
      <c r="L488" s="83"/>
    </row>
    <row r="489" spans="12:12" x14ac:dyDescent="0.2">
      <c r="L489" s="83"/>
    </row>
    <row r="490" spans="12:12" x14ac:dyDescent="0.2">
      <c r="L490" s="83"/>
    </row>
    <row r="491" spans="12:12" x14ac:dyDescent="0.2">
      <c r="L491" s="83"/>
    </row>
    <row r="492" spans="12:12" x14ac:dyDescent="0.2">
      <c r="L492" s="83"/>
    </row>
    <row r="493" spans="12:12" x14ac:dyDescent="0.2">
      <c r="L493" s="83"/>
    </row>
    <row r="494" spans="12:12" x14ac:dyDescent="0.2">
      <c r="L494" s="83"/>
    </row>
    <row r="495" spans="12:12" x14ac:dyDescent="0.2">
      <c r="L495" s="83"/>
    </row>
    <row r="496" spans="12:12" x14ac:dyDescent="0.2">
      <c r="L496" s="83"/>
    </row>
    <row r="497" spans="12:12" x14ac:dyDescent="0.2">
      <c r="L497" s="83"/>
    </row>
    <row r="498" spans="12:12" x14ac:dyDescent="0.2">
      <c r="L498" s="83"/>
    </row>
    <row r="499" spans="12:12" x14ac:dyDescent="0.2">
      <c r="L499" s="83"/>
    </row>
    <row r="500" spans="12:12" x14ac:dyDescent="0.2">
      <c r="L500" s="83"/>
    </row>
    <row r="501" spans="12:12" x14ac:dyDescent="0.2">
      <c r="L501" s="83"/>
    </row>
    <row r="502" spans="12:12" x14ac:dyDescent="0.2">
      <c r="L502" s="83"/>
    </row>
    <row r="503" spans="12:12" x14ac:dyDescent="0.2">
      <c r="L503" s="83"/>
    </row>
    <row r="504" spans="12:12" x14ac:dyDescent="0.2">
      <c r="L504" s="83"/>
    </row>
    <row r="505" spans="12:12" x14ac:dyDescent="0.2">
      <c r="L505" s="83"/>
    </row>
    <row r="506" spans="12:12" x14ac:dyDescent="0.2">
      <c r="L506" s="83"/>
    </row>
    <row r="507" spans="12:12" x14ac:dyDescent="0.2">
      <c r="L507" s="83"/>
    </row>
    <row r="508" spans="12:12" x14ac:dyDescent="0.2">
      <c r="L508" s="83"/>
    </row>
    <row r="509" spans="12:12" x14ac:dyDescent="0.2">
      <c r="L509" s="83"/>
    </row>
    <row r="510" spans="12:12" x14ac:dyDescent="0.2">
      <c r="L510" s="83"/>
    </row>
    <row r="511" spans="12:12" x14ac:dyDescent="0.2">
      <c r="L511" s="83"/>
    </row>
    <row r="512" spans="12:12" x14ac:dyDescent="0.2">
      <c r="L512" s="83"/>
    </row>
    <row r="513" spans="12:12" x14ac:dyDescent="0.2">
      <c r="L513" s="83"/>
    </row>
    <row r="514" spans="12:12" x14ac:dyDescent="0.2">
      <c r="L514" s="83"/>
    </row>
    <row r="515" spans="12:12" x14ac:dyDescent="0.2">
      <c r="L515" s="83"/>
    </row>
    <row r="516" spans="12:12" x14ac:dyDescent="0.2">
      <c r="L516" s="83"/>
    </row>
    <row r="517" spans="12:12" x14ac:dyDescent="0.2">
      <c r="L517" s="83"/>
    </row>
    <row r="518" spans="12:12" x14ac:dyDescent="0.2">
      <c r="L518" s="83"/>
    </row>
    <row r="519" spans="12:12" x14ac:dyDescent="0.2">
      <c r="L519" s="83"/>
    </row>
    <row r="520" spans="12:12" x14ac:dyDescent="0.2">
      <c r="L520" s="83"/>
    </row>
    <row r="521" spans="12:12" x14ac:dyDescent="0.2">
      <c r="L521" s="83"/>
    </row>
    <row r="522" spans="12:12" x14ac:dyDescent="0.2">
      <c r="L522" s="83"/>
    </row>
    <row r="523" spans="12:12" x14ac:dyDescent="0.2">
      <c r="L523" s="83"/>
    </row>
    <row r="524" spans="12:12" x14ac:dyDescent="0.2">
      <c r="L524" s="83"/>
    </row>
    <row r="525" spans="12:12" x14ac:dyDescent="0.2">
      <c r="L525" s="83"/>
    </row>
    <row r="526" spans="12:12" x14ac:dyDescent="0.2">
      <c r="L526" s="83"/>
    </row>
    <row r="527" spans="12:12" x14ac:dyDescent="0.2">
      <c r="L527" s="83"/>
    </row>
    <row r="528" spans="12:12" x14ac:dyDescent="0.2">
      <c r="L528" s="83"/>
    </row>
    <row r="529" spans="12:12" x14ac:dyDescent="0.2">
      <c r="L529" s="83"/>
    </row>
    <row r="530" spans="12:12" x14ac:dyDescent="0.2">
      <c r="L530" s="83"/>
    </row>
    <row r="531" spans="12:12" x14ac:dyDescent="0.2">
      <c r="L531" s="83"/>
    </row>
    <row r="532" spans="12:12" x14ac:dyDescent="0.2">
      <c r="L532" s="83"/>
    </row>
    <row r="533" spans="12:12" x14ac:dyDescent="0.2">
      <c r="L533" s="83"/>
    </row>
    <row r="534" spans="12:12" x14ac:dyDescent="0.2">
      <c r="L534" s="83"/>
    </row>
    <row r="535" spans="12:12" x14ac:dyDescent="0.2">
      <c r="L535" s="83"/>
    </row>
    <row r="536" spans="12:12" x14ac:dyDescent="0.2">
      <c r="L536" s="83"/>
    </row>
    <row r="537" spans="12:12" x14ac:dyDescent="0.2">
      <c r="L537" s="83"/>
    </row>
    <row r="538" spans="12:12" x14ac:dyDescent="0.2">
      <c r="L538" s="83"/>
    </row>
    <row r="539" spans="12:12" x14ac:dyDescent="0.2">
      <c r="L539" s="83"/>
    </row>
    <row r="540" spans="12:12" x14ac:dyDescent="0.2">
      <c r="L540" s="83"/>
    </row>
    <row r="541" spans="12:12" x14ac:dyDescent="0.2">
      <c r="L541" s="83"/>
    </row>
    <row r="542" spans="12:12" x14ac:dyDescent="0.2">
      <c r="L542" s="83"/>
    </row>
    <row r="543" spans="12:12" x14ac:dyDescent="0.2">
      <c r="L543" s="83"/>
    </row>
    <row r="544" spans="12:12" x14ac:dyDescent="0.2">
      <c r="L544" s="83"/>
    </row>
    <row r="545" spans="12:12" x14ac:dyDescent="0.2">
      <c r="L545" s="83"/>
    </row>
    <row r="546" spans="12:12" x14ac:dyDescent="0.2">
      <c r="L546" s="83"/>
    </row>
    <row r="547" spans="12:12" x14ac:dyDescent="0.2">
      <c r="L547" s="83"/>
    </row>
    <row r="548" spans="12:12" x14ac:dyDescent="0.2">
      <c r="L548" s="83"/>
    </row>
    <row r="549" spans="12:12" x14ac:dyDescent="0.2">
      <c r="L549" s="83"/>
    </row>
    <row r="550" spans="12:12" x14ac:dyDescent="0.2">
      <c r="L550" s="83"/>
    </row>
    <row r="551" spans="12:12" x14ac:dyDescent="0.2">
      <c r="L551" s="83"/>
    </row>
    <row r="552" spans="12:12" x14ac:dyDescent="0.2">
      <c r="L552" s="83"/>
    </row>
    <row r="553" spans="12:12" x14ac:dyDescent="0.2">
      <c r="L553" s="83"/>
    </row>
    <row r="554" spans="12:12" x14ac:dyDescent="0.2">
      <c r="L554" s="83"/>
    </row>
    <row r="555" spans="12:12" x14ac:dyDescent="0.2">
      <c r="L555" s="83"/>
    </row>
    <row r="556" spans="12:12" x14ac:dyDescent="0.2">
      <c r="L556" s="83"/>
    </row>
    <row r="557" spans="12:12" x14ac:dyDescent="0.2">
      <c r="L557" s="83"/>
    </row>
    <row r="558" spans="12:12" x14ac:dyDescent="0.2">
      <c r="L558" s="83"/>
    </row>
    <row r="559" spans="12:12" x14ac:dyDescent="0.2">
      <c r="L559" s="83"/>
    </row>
    <row r="560" spans="12:12" x14ac:dyDescent="0.2">
      <c r="L560" s="83"/>
    </row>
    <row r="561" spans="12:12" x14ac:dyDescent="0.2">
      <c r="L561" s="83"/>
    </row>
    <row r="562" spans="12:12" x14ac:dyDescent="0.2">
      <c r="L562" s="83"/>
    </row>
    <row r="563" spans="12:12" x14ac:dyDescent="0.2">
      <c r="L563" s="83"/>
    </row>
    <row r="564" spans="12:12" x14ac:dyDescent="0.2">
      <c r="L564" s="83"/>
    </row>
    <row r="565" spans="12:12" x14ac:dyDescent="0.2">
      <c r="L565" s="83"/>
    </row>
    <row r="566" spans="12:12" x14ac:dyDescent="0.2">
      <c r="L566" s="83"/>
    </row>
    <row r="567" spans="12:12" x14ac:dyDescent="0.2">
      <c r="L567" s="83"/>
    </row>
    <row r="568" spans="12:12" x14ac:dyDescent="0.2">
      <c r="L568" s="83"/>
    </row>
    <row r="569" spans="12:12" x14ac:dyDescent="0.2">
      <c r="L569" s="83"/>
    </row>
    <row r="570" spans="12:12" x14ac:dyDescent="0.2">
      <c r="L570" s="83"/>
    </row>
    <row r="571" spans="12:12" x14ac:dyDescent="0.2">
      <c r="L571" s="83"/>
    </row>
    <row r="572" spans="12:12" x14ac:dyDescent="0.2">
      <c r="L572" s="83"/>
    </row>
    <row r="573" spans="12:12" x14ac:dyDescent="0.2">
      <c r="L573" s="83"/>
    </row>
    <row r="574" spans="12:12" x14ac:dyDescent="0.2">
      <c r="L574" s="83"/>
    </row>
    <row r="575" spans="12:12" x14ac:dyDescent="0.2">
      <c r="L575" s="83"/>
    </row>
    <row r="576" spans="12:12" x14ac:dyDescent="0.2">
      <c r="L576" s="83"/>
    </row>
    <row r="577" spans="12:12" x14ac:dyDescent="0.2">
      <c r="L577" s="83"/>
    </row>
    <row r="578" spans="12:12" x14ac:dyDescent="0.2">
      <c r="L578" s="83"/>
    </row>
    <row r="579" spans="12:12" x14ac:dyDescent="0.2">
      <c r="L579" s="83"/>
    </row>
    <row r="580" spans="12:12" x14ac:dyDescent="0.2">
      <c r="L580" s="83"/>
    </row>
    <row r="581" spans="12:12" x14ac:dyDescent="0.2">
      <c r="L581" s="83"/>
    </row>
    <row r="582" spans="12:12" x14ac:dyDescent="0.2">
      <c r="L582" s="83"/>
    </row>
    <row r="583" spans="12:12" x14ac:dyDescent="0.2">
      <c r="L583" s="83"/>
    </row>
    <row r="584" spans="12:12" x14ac:dyDescent="0.2">
      <c r="L584" s="83"/>
    </row>
    <row r="585" spans="12:12" x14ac:dyDescent="0.2">
      <c r="L585" s="83"/>
    </row>
    <row r="586" spans="12:12" x14ac:dyDescent="0.2">
      <c r="L586" s="83"/>
    </row>
    <row r="587" spans="12:12" x14ac:dyDescent="0.2">
      <c r="L587" s="83"/>
    </row>
    <row r="588" spans="12:12" x14ac:dyDescent="0.2">
      <c r="L588" s="83"/>
    </row>
    <row r="589" spans="12:12" x14ac:dyDescent="0.2">
      <c r="L589" s="83"/>
    </row>
    <row r="590" spans="12:12" x14ac:dyDescent="0.2">
      <c r="L590" s="83"/>
    </row>
    <row r="591" spans="12:12" x14ac:dyDescent="0.2">
      <c r="L591" s="83"/>
    </row>
    <row r="592" spans="12:12" x14ac:dyDescent="0.2">
      <c r="L592" s="83"/>
    </row>
    <row r="593" spans="12:12" x14ac:dyDescent="0.2">
      <c r="L593" s="83"/>
    </row>
    <row r="594" spans="12:12" x14ac:dyDescent="0.2">
      <c r="L594" s="83"/>
    </row>
    <row r="595" spans="12:12" x14ac:dyDescent="0.2">
      <c r="L595" s="83"/>
    </row>
    <row r="596" spans="12:12" x14ac:dyDescent="0.2">
      <c r="L596" s="83"/>
    </row>
    <row r="597" spans="12:12" x14ac:dyDescent="0.2">
      <c r="L597" s="83"/>
    </row>
    <row r="598" spans="12:12" x14ac:dyDescent="0.2">
      <c r="L598" s="83"/>
    </row>
    <row r="599" spans="12:12" x14ac:dyDescent="0.2">
      <c r="L599" s="83"/>
    </row>
    <row r="600" spans="12:12" x14ac:dyDescent="0.2">
      <c r="L600" s="83"/>
    </row>
    <row r="601" spans="12:12" x14ac:dyDescent="0.2">
      <c r="L601" s="83"/>
    </row>
    <row r="602" spans="12:12" x14ac:dyDescent="0.2">
      <c r="L602" s="83"/>
    </row>
    <row r="603" spans="12:12" x14ac:dyDescent="0.2">
      <c r="L603" s="83"/>
    </row>
    <row r="604" spans="12:12" x14ac:dyDescent="0.2">
      <c r="L604" s="83"/>
    </row>
    <row r="605" spans="12:12" x14ac:dyDescent="0.2">
      <c r="L605" s="83"/>
    </row>
    <row r="606" spans="12:12" x14ac:dyDescent="0.2">
      <c r="L606" s="83"/>
    </row>
    <row r="607" spans="12:12" x14ac:dyDescent="0.2">
      <c r="L607" s="83"/>
    </row>
    <row r="608" spans="12:12" x14ac:dyDescent="0.2">
      <c r="L608" s="83"/>
    </row>
    <row r="609" spans="12:12" x14ac:dyDescent="0.2">
      <c r="L609" s="83"/>
    </row>
    <row r="610" spans="12:12" x14ac:dyDescent="0.2">
      <c r="L610" s="83"/>
    </row>
    <row r="611" spans="12:12" x14ac:dyDescent="0.2">
      <c r="L611" s="83"/>
    </row>
    <row r="612" spans="12:12" x14ac:dyDescent="0.2">
      <c r="L612" s="83"/>
    </row>
    <row r="613" spans="12:12" x14ac:dyDescent="0.2">
      <c r="L613" s="83"/>
    </row>
    <row r="614" spans="12:12" x14ac:dyDescent="0.2">
      <c r="L614" s="83"/>
    </row>
    <row r="615" spans="12:12" x14ac:dyDescent="0.2">
      <c r="L615" s="83"/>
    </row>
    <row r="616" spans="12:12" x14ac:dyDescent="0.2">
      <c r="L616" s="83"/>
    </row>
    <row r="617" spans="12:12" x14ac:dyDescent="0.2">
      <c r="L617" s="83"/>
    </row>
    <row r="618" spans="12:12" x14ac:dyDescent="0.2">
      <c r="L618" s="83"/>
    </row>
    <row r="619" spans="12:12" x14ac:dyDescent="0.2">
      <c r="L619" s="83"/>
    </row>
    <row r="620" spans="12:12" x14ac:dyDescent="0.2">
      <c r="L620" s="83"/>
    </row>
    <row r="621" spans="12:12" x14ac:dyDescent="0.2">
      <c r="L621" s="83"/>
    </row>
    <row r="622" spans="12:12" x14ac:dyDescent="0.2">
      <c r="L622" s="83"/>
    </row>
    <row r="623" spans="12:12" x14ac:dyDescent="0.2">
      <c r="L623" s="83"/>
    </row>
    <row r="624" spans="12:12" x14ac:dyDescent="0.2">
      <c r="L624" s="83"/>
    </row>
    <row r="625" spans="12:12" x14ac:dyDescent="0.2">
      <c r="L625" s="83"/>
    </row>
    <row r="626" spans="12:12" x14ac:dyDescent="0.2">
      <c r="L626" s="83"/>
    </row>
    <row r="627" spans="12:12" x14ac:dyDescent="0.2">
      <c r="L627" s="83"/>
    </row>
    <row r="628" spans="12:12" x14ac:dyDescent="0.2">
      <c r="L628" s="83"/>
    </row>
    <row r="629" spans="12:12" x14ac:dyDescent="0.2">
      <c r="L629" s="83"/>
    </row>
    <row r="630" spans="12:12" x14ac:dyDescent="0.2">
      <c r="L630" s="83"/>
    </row>
    <row r="631" spans="12:12" x14ac:dyDescent="0.2">
      <c r="L631" s="83"/>
    </row>
    <row r="632" spans="12:12" x14ac:dyDescent="0.2">
      <c r="L632" s="83"/>
    </row>
    <row r="633" spans="12:12" x14ac:dyDescent="0.2">
      <c r="L633" s="83"/>
    </row>
    <row r="634" spans="12:12" x14ac:dyDescent="0.2">
      <c r="L634" s="83"/>
    </row>
    <row r="635" spans="12:12" x14ac:dyDescent="0.2">
      <c r="L635" s="83"/>
    </row>
    <row r="636" spans="12:12" x14ac:dyDescent="0.2">
      <c r="L636" s="83"/>
    </row>
    <row r="637" spans="12:12" x14ac:dyDescent="0.2">
      <c r="L637" s="83"/>
    </row>
    <row r="638" spans="12:12" x14ac:dyDescent="0.2">
      <c r="L638" s="83"/>
    </row>
    <row r="639" spans="12:12" x14ac:dyDescent="0.2">
      <c r="L639" s="83"/>
    </row>
    <row r="640" spans="12:12" x14ac:dyDescent="0.2">
      <c r="L640" s="83"/>
    </row>
    <row r="641" spans="12:12" x14ac:dyDescent="0.2">
      <c r="L641" s="83"/>
    </row>
    <row r="642" spans="12:12" x14ac:dyDescent="0.2">
      <c r="L642" s="83"/>
    </row>
    <row r="643" spans="12:12" x14ac:dyDescent="0.2">
      <c r="L643" s="83"/>
    </row>
    <row r="644" spans="12:12" x14ac:dyDescent="0.2">
      <c r="L644" s="83"/>
    </row>
    <row r="645" spans="12:12" x14ac:dyDescent="0.2">
      <c r="L645" s="83"/>
    </row>
    <row r="646" spans="12:12" x14ac:dyDescent="0.2">
      <c r="L646" s="83"/>
    </row>
    <row r="647" spans="12:12" x14ac:dyDescent="0.2">
      <c r="L647" s="83"/>
    </row>
    <row r="648" spans="12:12" x14ac:dyDescent="0.2">
      <c r="L648" s="83"/>
    </row>
    <row r="649" spans="12:12" x14ac:dyDescent="0.2">
      <c r="L649" s="83"/>
    </row>
    <row r="650" spans="12:12" x14ac:dyDescent="0.2">
      <c r="L650" s="83"/>
    </row>
    <row r="651" spans="12:12" x14ac:dyDescent="0.2">
      <c r="L651" s="83"/>
    </row>
    <row r="652" spans="12:12" x14ac:dyDescent="0.2">
      <c r="L652" s="83"/>
    </row>
    <row r="653" spans="12:12" x14ac:dyDescent="0.2">
      <c r="L653" s="83"/>
    </row>
    <row r="654" spans="12:12" x14ac:dyDescent="0.2">
      <c r="L654" s="83"/>
    </row>
    <row r="655" spans="12:12" x14ac:dyDescent="0.2">
      <c r="L655" s="83"/>
    </row>
    <row r="656" spans="12:12" x14ac:dyDescent="0.2">
      <c r="L656" s="83"/>
    </row>
    <row r="657" spans="12:12" x14ac:dyDescent="0.2">
      <c r="L657" s="83"/>
    </row>
    <row r="658" spans="12:12" x14ac:dyDescent="0.2">
      <c r="L658" s="83"/>
    </row>
    <row r="659" spans="12:12" x14ac:dyDescent="0.2">
      <c r="L659" s="83"/>
    </row>
    <row r="660" spans="12:12" x14ac:dyDescent="0.2">
      <c r="L660" s="83"/>
    </row>
    <row r="661" spans="12:12" x14ac:dyDescent="0.2">
      <c r="L661" s="83"/>
    </row>
    <row r="662" spans="12:12" x14ac:dyDescent="0.2">
      <c r="L662" s="83"/>
    </row>
    <row r="663" spans="12:12" x14ac:dyDescent="0.2">
      <c r="L663" s="83"/>
    </row>
    <row r="664" spans="12:12" x14ac:dyDescent="0.2">
      <c r="L664" s="83"/>
    </row>
    <row r="665" spans="12:12" x14ac:dyDescent="0.2">
      <c r="L665" s="83"/>
    </row>
    <row r="666" spans="12:12" x14ac:dyDescent="0.2">
      <c r="L666" s="83"/>
    </row>
    <row r="667" spans="12:12" x14ac:dyDescent="0.2">
      <c r="L667" s="83"/>
    </row>
    <row r="668" spans="12:12" x14ac:dyDescent="0.2">
      <c r="L668" s="83"/>
    </row>
    <row r="669" spans="12:12" x14ac:dyDescent="0.2">
      <c r="L669" s="83"/>
    </row>
    <row r="670" spans="12:12" x14ac:dyDescent="0.2">
      <c r="L670" s="83"/>
    </row>
    <row r="671" spans="12:12" x14ac:dyDescent="0.2">
      <c r="L671" s="83"/>
    </row>
    <row r="672" spans="12:12" x14ac:dyDescent="0.2">
      <c r="L672" s="83"/>
    </row>
    <row r="673" spans="12:12" x14ac:dyDescent="0.2">
      <c r="L673" s="83"/>
    </row>
    <row r="674" spans="12:12" x14ac:dyDescent="0.2">
      <c r="L674" s="83"/>
    </row>
    <row r="675" spans="12:12" x14ac:dyDescent="0.2">
      <c r="L675" s="83"/>
    </row>
    <row r="676" spans="12:12" x14ac:dyDescent="0.2">
      <c r="L676" s="83"/>
    </row>
    <row r="677" spans="12:12" x14ac:dyDescent="0.2">
      <c r="L677" s="83"/>
    </row>
    <row r="678" spans="12:12" x14ac:dyDescent="0.2">
      <c r="L678" s="83"/>
    </row>
    <row r="679" spans="12:12" x14ac:dyDescent="0.2">
      <c r="L679" s="83"/>
    </row>
    <row r="680" spans="12:12" x14ac:dyDescent="0.2">
      <c r="L680" s="83"/>
    </row>
    <row r="681" spans="12:12" x14ac:dyDescent="0.2">
      <c r="L681" s="83"/>
    </row>
    <row r="682" spans="12:12" x14ac:dyDescent="0.2">
      <c r="L682" s="83"/>
    </row>
    <row r="683" spans="12:12" x14ac:dyDescent="0.2">
      <c r="L683" s="83"/>
    </row>
    <row r="684" spans="12:12" x14ac:dyDescent="0.2">
      <c r="L684" s="83"/>
    </row>
    <row r="685" spans="12:12" x14ac:dyDescent="0.2">
      <c r="L685" s="83"/>
    </row>
    <row r="686" spans="12:12" x14ac:dyDescent="0.2">
      <c r="L686" s="83"/>
    </row>
    <row r="687" spans="12:12" x14ac:dyDescent="0.2">
      <c r="L687" s="83"/>
    </row>
    <row r="688" spans="12:12" x14ac:dyDescent="0.2">
      <c r="L688" s="83"/>
    </row>
    <row r="689" spans="12:12" x14ac:dyDescent="0.2">
      <c r="L689" s="83"/>
    </row>
    <row r="690" spans="12:12" x14ac:dyDescent="0.2">
      <c r="L690" s="83"/>
    </row>
    <row r="691" spans="12:12" x14ac:dyDescent="0.2">
      <c r="L691" s="83"/>
    </row>
    <row r="692" spans="12:12" x14ac:dyDescent="0.2">
      <c r="L692" s="83"/>
    </row>
    <row r="693" spans="12:12" x14ac:dyDescent="0.2">
      <c r="L693" s="83"/>
    </row>
    <row r="694" spans="12:12" x14ac:dyDescent="0.2">
      <c r="L694" s="83"/>
    </row>
    <row r="695" spans="12:12" x14ac:dyDescent="0.2">
      <c r="L695" s="83"/>
    </row>
    <row r="696" spans="12:12" x14ac:dyDescent="0.2">
      <c r="L696" s="83"/>
    </row>
    <row r="697" spans="12:12" x14ac:dyDescent="0.2">
      <c r="L697" s="83"/>
    </row>
    <row r="698" spans="12:12" x14ac:dyDescent="0.2">
      <c r="L698" s="83"/>
    </row>
    <row r="699" spans="12:12" x14ac:dyDescent="0.2">
      <c r="L699" s="83"/>
    </row>
    <row r="700" spans="12:12" x14ac:dyDescent="0.2">
      <c r="L700" s="83"/>
    </row>
    <row r="701" spans="12:12" x14ac:dyDescent="0.2">
      <c r="L701" s="83"/>
    </row>
    <row r="702" spans="12:12" x14ac:dyDescent="0.2">
      <c r="L702" s="83"/>
    </row>
    <row r="703" spans="12:12" x14ac:dyDescent="0.2">
      <c r="L703" s="83"/>
    </row>
    <row r="704" spans="12:12" x14ac:dyDescent="0.2">
      <c r="L704" s="83"/>
    </row>
    <row r="705" spans="12:12" x14ac:dyDescent="0.2">
      <c r="L705" s="83"/>
    </row>
    <row r="706" spans="12:12" x14ac:dyDescent="0.2">
      <c r="L706" s="83"/>
    </row>
    <row r="707" spans="12:12" x14ac:dyDescent="0.2">
      <c r="L707" s="83"/>
    </row>
    <row r="708" spans="12:12" x14ac:dyDescent="0.2">
      <c r="L708" s="83"/>
    </row>
    <row r="709" spans="12:12" x14ac:dyDescent="0.2">
      <c r="L709" s="83"/>
    </row>
    <row r="710" spans="12:12" x14ac:dyDescent="0.2">
      <c r="L710" s="83"/>
    </row>
    <row r="711" spans="12:12" x14ac:dyDescent="0.2">
      <c r="L711" s="83"/>
    </row>
    <row r="712" spans="12:12" x14ac:dyDescent="0.2">
      <c r="L712" s="83"/>
    </row>
    <row r="713" spans="12:12" x14ac:dyDescent="0.2">
      <c r="L713" s="83"/>
    </row>
    <row r="714" spans="12:12" x14ac:dyDescent="0.2">
      <c r="L714" s="83"/>
    </row>
    <row r="715" spans="12:12" x14ac:dyDescent="0.2">
      <c r="L715" s="83"/>
    </row>
    <row r="716" spans="12:12" x14ac:dyDescent="0.2">
      <c r="L716" s="83"/>
    </row>
    <row r="717" spans="12:12" x14ac:dyDescent="0.2">
      <c r="L717" s="83"/>
    </row>
    <row r="718" spans="12:12" x14ac:dyDescent="0.2">
      <c r="L718" s="83"/>
    </row>
    <row r="719" spans="12:12" x14ac:dyDescent="0.2">
      <c r="L719" s="83"/>
    </row>
    <row r="720" spans="12:12" x14ac:dyDescent="0.2">
      <c r="L720" s="83"/>
    </row>
    <row r="721" spans="12:12" x14ac:dyDescent="0.2">
      <c r="L721" s="83"/>
    </row>
    <row r="722" spans="12:12" x14ac:dyDescent="0.2">
      <c r="L722" s="83"/>
    </row>
    <row r="723" spans="12:12" x14ac:dyDescent="0.2">
      <c r="L723" s="83"/>
    </row>
    <row r="724" spans="12:12" x14ac:dyDescent="0.2">
      <c r="L724" s="83"/>
    </row>
    <row r="725" spans="12:12" x14ac:dyDescent="0.2">
      <c r="L725" s="83"/>
    </row>
    <row r="726" spans="12:12" x14ac:dyDescent="0.2">
      <c r="L726" s="83"/>
    </row>
    <row r="727" spans="12:12" x14ac:dyDescent="0.2">
      <c r="L727" s="83"/>
    </row>
    <row r="728" spans="12:12" x14ac:dyDescent="0.2">
      <c r="L728" s="83"/>
    </row>
    <row r="729" spans="12:12" x14ac:dyDescent="0.2">
      <c r="L729" s="83"/>
    </row>
    <row r="730" spans="12:12" x14ac:dyDescent="0.2">
      <c r="L730" s="83"/>
    </row>
    <row r="731" spans="12:12" x14ac:dyDescent="0.2">
      <c r="L731" s="83"/>
    </row>
    <row r="732" spans="12:12" x14ac:dyDescent="0.2">
      <c r="L732" s="83"/>
    </row>
    <row r="733" spans="12:12" x14ac:dyDescent="0.2">
      <c r="L733" s="83"/>
    </row>
    <row r="734" spans="12:12" x14ac:dyDescent="0.2">
      <c r="L734" s="83"/>
    </row>
    <row r="735" spans="12:12" x14ac:dyDescent="0.2">
      <c r="L735" s="83"/>
    </row>
    <row r="736" spans="12:12" x14ac:dyDescent="0.2">
      <c r="L736" s="83"/>
    </row>
    <row r="737" spans="12:12" x14ac:dyDescent="0.2">
      <c r="L737" s="83"/>
    </row>
    <row r="738" spans="12:12" x14ac:dyDescent="0.2">
      <c r="L738" s="83"/>
    </row>
    <row r="739" spans="12:12" x14ac:dyDescent="0.2">
      <c r="L739" s="83"/>
    </row>
    <row r="740" spans="12:12" x14ac:dyDescent="0.2">
      <c r="L740" s="83"/>
    </row>
    <row r="741" spans="12:12" x14ac:dyDescent="0.2">
      <c r="L741" s="83"/>
    </row>
    <row r="742" spans="12:12" x14ac:dyDescent="0.2">
      <c r="L742" s="83"/>
    </row>
    <row r="743" spans="12:12" x14ac:dyDescent="0.2">
      <c r="L743" s="83"/>
    </row>
    <row r="744" spans="12:12" x14ac:dyDescent="0.2">
      <c r="L744" s="83"/>
    </row>
    <row r="745" spans="12:12" x14ac:dyDescent="0.2">
      <c r="L745" s="83"/>
    </row>
    <row r="746" spans="12:12" x14ac:dyDescent="0.2">
      <c r="L746" s="83"/>
    </row>
    <row r="747" spans="12:12" x14ac:dyDescent="0.2">
      <c r="L747" s="83"/>
    </row>
    <row r="748" spans="12:12" x14ac:dyDescent="0.2">
      <c r="L748" s="83"/>
    </row>
    <row r="749" spans="12:12" x14ac:dyDescent="0.2">
      <c r="L749" s="83"/>
    </row>
    <row r="750" spans="12:12" x14ac:dyDescent="0.2">
      <c r="L750" s="83"/>
    </row>
    <row r="751" spans="12:12" x14ac:dyDescent="0.2">
      <c r="L751" s="83"/>
    </row>
    <row r="752" spans="12:12" x14ac:dyDescent="0.2">
      <c r="L752" s="83"/>
    </row>
    <row r="753" spans="12:12" x14ac:dyDescent="0.2">
      <c r="L753" s="83"/>
    </row>
    <row r="754" spans="12:12" x14ac:dyDescent="0.2">
      <c r="L754" s="83"/>
    </row>
    <row r="755" spans="12:12" x14ac:dyDescent="0.2">
      <c r="L755" s="83"/>
    </row>
    <row r="756" spans="12:12" x14ac:dyDescent="0.2">
      <c r="L756" s="83"/>
    </row>
    <row r="757" spans="12:12" x14ac:dyDescent="0.2">
      <c r="L757" s="83"/>
    </row>
    <row r="758" spans="12:12" x14ac:dyDescent="0.2">
      <c r="L758" s="83"/>
    </row>
    <row r="759" spans="12:12" x14ac:dyDescent="0.2">
      <c r="L759" s="83"/>
    </row>
    <row r="760" spans="12:12" x14ac:dyDescent="0.2">
      <c r="L760" s="83"/>
    </row>
    <row r="761" spans="12:12" x14ac:dyDescent="0.2">
      <c r="L761" s="83"/>
    </row>
    <row r="762" spans="12:12" x14ac:dyDescent="0.2">
      <c r="L762" s="83"/>
    </row>
    <row r="763" spans="12:12" x14ac:dyDescent="0.2">
      <c r="L763" s="83"/>
    </row>
    <row r="764" spans="12:12" x14ac:dyDescent="0.2">
      <c r="L764" s="83"/>
    </row>
    <row r="765" spans="12:12" x14ac:dyDescent="0.2">
      <c r="L765" s="83"/>
    </row>
    <row r="766" spans="12:12" x14ac:dyDescent="0.2">
      <c r="L766" s="83"/>
    </row>
    <row r="767" spans="12:12" x14ac:dyDescent="0.2">
      <c r="L767" s="83"/>
    </row>
    <row r="768" spans="12:12" x14ac:dyDescent="0.2">
      <c r="L768" s="83"/>
    </row>
    <row r="769" spans="12:12" x14ac:dyDescent="0.2">
      <c r="L769" s="83"/>
    </row>
    <row r="770" spans="12:12" x14ac:dyDescent="0.2">
      <c r="L770" s="83"/>
    </row>
    <row r="771" spans="12:12" x14ac:dyDescent="0.2">
      <c r="L771" s="83"/>
    </row>
    <row r="772" spans="12:12" x14ac:dyDescent="0.2">
      <c r="L772" s="83"/>
    </row>
    <row r="773" spans="12:12" x14ac:dyDescent="0.2">
      <c r="L773" s="83"/>
    </row>
    <row r="774" spans="12:12" x14ac:dyDescent="0.2">
      <c r="L774" s="83"/>
    </row>
    <row r="775" spans="12:12" x14ac:dyDescent="0.2">
      <c r="L775" s="83"/>
    </row>
    <row r="776" spans="12:12" x14ac:dyDescent="0.2">
      <c r="L776" s="83"/>
    </row>
    <row r="777" spans="12:12" x14ac:dyDescent="0.2">
      <c r="L777" s="83"/>
    </row>
    <row r="778" spans="12:12" x14ac:dyDescent="0.2">
      <c r="L778" s="83"/>
    </row>
    <row r="779" spans="12:12" x14ac:dyDescent="0.2">
      <c r="L779" s="83"/>
    </row>
    <row r="780" spans="12:12" x14ac:dyDescent="0.2">
      <c r="L780" s="83"/>
    </row>
    <row r="781" spans="12:12" x14ac:dyDescent="0.2">
      <c r="L781" s="83"/>
    </row>
    <row r="782" spans="12:12" x14ac:dyDescent="0.2">
      <c r="L782" s="83"/>
    </row>
    <row r="783" spans="12:12" x14ac:dyDescent="0.2">
      <c r="L783" s="83"/>
    </row>
    <row r="784" spans="12:12" x14ac:dyDescent="0.2">
      <c r="L784" s="83"/>
    </row>
    <row r="785" spans="12:12" x14ac:dyDescent="0.2">
      <c r="L785" s="83"/>
    </row>
    <row r="786" spans="12:12" x14ac:dyDescent="0.2">
      <c r="L786" s="83"/>
    </row>
    <row r="787" spans="12:12" x14ac:dyDescent="0.2">
      <c r="L787" s="83"/>
    </row>
    <row r="788" spans="12:12" x14ac:dyDescent="0.2">
      <c r="L788" s="83"/>
    </row>
    <row r="789" spans="12:12" x14ac:dyDescent="0.2">
      <c r="L789" s="83"/>
    </row>
    <row r="790" spans="12:12" x14ac:dyDescent="0.2">
      <c r="L790" s="83"/>
    </row>
    <row r="791" spans="12:12" x14ac:dyDescent="0.2">
      <c r="L791" s="83"/>
    </row>
    <row r="792" spans="12:12" x14ac:dyDescent="0.2">
      <c r="L792" s="83"/>
    </row>
    <row r="793" spans="12:12" x14ac:dyDescent="0.2">
      <c r="L793" s="83"/>
    </row>
    <row r="794" spans="12:12" x14ac:dyDescent="0.2">
      <c r="L794" s="83"/>
    </row>
    <row r="795" spans="12:12" x14ac:dyDescent="0.2">
      <c r="L795" s="83"/>
    </row>
    <row r="796" spans="12:12" x14ac:dyDescent="0.2">
      <c r="L796" s="83"/>
    </row>
    <row r="797" spans="12:12" x14ac:dyDescent="0.2">
      <c r="L797" s="83"/>
    </row>
    <row r="798" spans="12:12" x14ac:dyDescent="0.2">
      <c r="L798" s="83"/>
    </row>
    <row r="799" spans="12:12" x14ac:dyDescent="0.2">
      <c r="L799" s="83"/>
    </row>
    <row r="800" spans="12:12" x14ac:dyDescent="0.2">
      <c r="L800" s="83"/>
    </row>
    <row r="801" spans="12:12" x14ac:dyDescent="0.2">
      <c r="L801" s="83"/>
    </row>
    <row r="802" spans="12:12" x14ac:dyDescent="0.2">
      <c r="L802" s="83"/>
    </row>
    <row r="803" spans="12:12" x14ac:dyDescent="0.2">
      <c r="L803" s="83"/>
    </row>
    <row r="804" spans="12:12" x14ac:dyDescent="0.2">
      <c r="L804" s="83"/>
    </row>
    <row r="805" spans="12:12" x14ac:dyDescent="0.2">
      <c r="L805" s="83"/>
    </row>
    <row r="806" spans="12:12" x14ac:dyDescent="0.2">
      <c r="L806" s="83"/>
    </row>
    <row r="807" spans="12:12" x14ac:dyDescent="0.2">
      <c r="L807" s="83"/>
    </row>
    <row r="808" spans="12:12" x14ac:dyDescent="0.2">
      <c r="L808" s="83"/>
    </row>
    <row r="809" spans="12:12" x14ac:dyDescent="0.2">
      <c r="L809" s="83"/>
    </row>
    <row r="810" spans="12:12" x14ac:dyDescent="0.2">
      <c r="L810" s="83"/>
    </row>
    <row r="811" spans="12:12" x14ac:dyDescent="0.2">
      <c r="L811" s="83"/>
    </row>
    <row r="812" spans="12:12" x14ac:dyDescent="0.2">
      <c r="L812" s="83"/>
    </row>
    <row r="813" spans="12:12" x14ac:dyDescent="0.2">
      <c r="L813" s="83"/>
    </row>
    <row r="814" spans="12:12" x14ac:dyDescent="0.2">
      <c r="L814" s="83"/>
    </row>
    <row r="815" spans="12:12" x14ac:dyDescent="0.2">
      <c r="L815" s="83"/>
    </row>
    <row r="816" spans="12:12" x14ac:dyDescent="0.2">
      <c r="L816" s="83"/>
    </row>
    <row r="817" spans="12:12" x14ac:dyDescent="0.2">
      <c r="L817" s="83"/>
    </row>
    <row r="818" spans="12:12" x14ac:dyDescent="0.2">
      <c r="L818" s="83"/>
    </row>
    <row r="819" spans="12:12" x14ac:dyDescent="0.2">
      <c r="L819" s="83"/>
    </row>
    <row r="820" spans="12:12" x14ac:dyDescent="0.2">
      <c r="L820" s="83"/>
    </row>
    <row r="821" spans="12:12" x14ac:dyDescent="0.2">
      <c r="L821" s="83"/>
    </row>
    <row r="822" spans="12:12" x14ac:dyDescent="0.2">
      <c r="L822" s="83"/>
    </row>
    <row r="823" spans="12:12" x14ac:dyDescent="0.2">
      <c r="L823" s="83"/>
    </row>
    <row r="824" spans="12:12" x14ac:dyDescent="0.2">
      <c r="L824" s="83"/>
    </row>
    <row r="825" spans="12:12" x14ac:dyDescent="0.2">
      <c r="L825" s="83"/>
    </row>
    <row r="826" spans="12:12" x14ac:dyDescent="0.2">
      <c r="L826" s="83"/>
    </row>
    <row r="827" spans="12:12" x14ac:dyDescent="0.2">
      <c r="L827" s="83"/>
    </row>
    <row r="828" spans="12:12" x14ac:dyDescent="0.2">
      <c r="L828" s="83"/>
    </row>
    <row r="829" spans="12:12" x14ac:dyDescent="0.2">
      <c r="L829" s="83"/>
    </row>
    <row r="830" spans="12:12" x14ac:dyDescent="0.2">
      <c r="L830" s="83"/>
    </row>
    <row r="831" spans="12:12" x14ac:dyDescent="0.2">
      <c r="L831" s="83"/>
    </row>
    <row r="832" spans="12:12" x14ac:dyDescent="0.2">
      <c r="L832" s="83"/>
    </row>
    <row r="833" spans="12:12" x14ac:dyDescent="0.2">
      <c r="L833" s="83"/>
    </row>
    <row r="834" spans="12:12" x14ac:dyDescent="0.2">
      <c r="L834" s="83"/>
    </row>
    <row r="835" spans="12:12" x14ac:dyDescent="0.2">
      <c r="L835" s="83"/>
    </row>
    <row r="836" spans="12:12" x14ac:dyDescent="0.2">
      <c r="L836" s="83"/>
    </row>
    <row r="837" spans="12:12" x14ac:dyDescent="0.2">
      <c r="L837" s="83"/>
    </row>
    <row r="838" spans="12:12" x14ac:dyDescent="0.2">
      <c r="L838" s="83"/>
    </row>
    <row r="839" spans="12:12" x14ac:dyDescent="0.2">
      <c r="L839" s="83"/>
    </row>
    <row r="840" spans="12:12" x14ac:dyDescent="0.2">
      <c r="L840" s="83"/>
    </row>
    <row r="841" spans="12:12" x14ac:dyDescent="0.2">
      <c r="L841" s="83"/>
    </row>
    <row r="842" spans="12:12" x14ac:dyDescent="0.2">
      <c r="L842" s="83"/>
    </row>
    <row r="843" spans="12:12" x14ac:dyDescent="0.2">
      <c r="L843" s="83"/>
    </row>
    <row r="844" spans="12:12" x14ac:dyDescent="0.2">
      <c r="L844" s="83"/>
    </row>
    <row r="845" spans="12:12" x14ac:dyDescent="0.2">
      <c r="L845" s="83"/>
    </row>
    <row r="846" spans="12:12" x14ac:dyDescent="0.2">
      <c r="L846" s="83"/>
    </row>
    <row r="847" spans="12:12" x14ac:dyDescent="0.2">
      <c r="L847" s="83"/>
    </row>
    <row r="848" spans="12:12" x14ac:dyDescent="0.2">
      <c r="L848" s="83"/>
    </row>
    <row r="849" spans="12:12" x14ac:dyDescent="0.2">
      <c r="L849" s="83"/>
    </row>
    <row r="850" spans="12:12" x14ac:dyDescent="0.2">
      <c r="L850" s="83"/>
    </row>
    <row r="851" spans="12:12" x14ac:dyDescent="0.2">
      <c r="L851" s="83"/>
    </row>
    <row r="852" spans="12:12" x14ac:dyDescent="0.2">
      <c r="L852" s="83"/>
    </row>
    <row r="853" spans="12:12" x14ac:dyDescent="0.2">
      <c r="L853" s="83"/>
    </row>
    <row r="854" spans="12:12" x14ac:dyDescent="0.2">
      <c r="L854" s="83"/>
    </row>
    <row r="855" spans="12:12" x14ac:dyDescent="0.2">
      <c r="L855" s="83"/>
    </row>
    <row r="856" spans="12:12" x14ac:dyDescent="0.2">
      <c r="L856" s="83"/>
    </row>
    <row r="857" spans="12:12" x14ac:dyDescent="0.2">
      <c r="L857" s="83"/>
    </row>
    <row r="858" spans="12:12" x14ac:dyDescent="0.2">
      <c r="L858" s="83"/>
    </row>
    <row r="859" spans="12:12" x14ac:dyDescent="0.2">
      <c r="L859" s="83"/>
    </row>
    <row r="860" spans="12:12" x14ac:dyDescent="0.2">
      <c r="L860" s="83"/>
    </row>
    <row r="861" spans="12:12" x14ac:dyDescent="0.2">
      <c r="L861" s="83"/>
    </row>
    <row r="862" spans="12:12" x14ac:dyDescent="0.2">
      <c r="L862" s="83"/>
    </row>
    <row r="863" spans="12:12" x14ac:dyDescent="0.2">
      <c r="L863" s="83"/>
    </row>
    <row r="864" spans="12:12" x14ac:dyDescent="0.2">
      <c r="L864" s="83"/>
    </row>
    <row r="865" spans="12:12" x14ac:dyDescent="0.2">
      <c r="L865" s="83"/>
    </row>
    <row r="866" spans="12:12" x14ac:dyDescent="0.2">
      <c r="L866" s="83"/>
    </row>
    <row r="867" spans="12:12" x14ac:dyDescent="0.2">
      <c r="L867" s="83"/>
    </row>
    <row r="868" spans="12:12" x14ac:dyDescent="0.2">
      <c r="L868" s="83"/>
    </row>
    <row r="869" spans="12:12" x14ac:dyDescent="0.2">
      <c r="L869" s="83"/>
    </row>
    <row r="870" spans="12:12" x14ac:dyDescent="0.2">
      <c r="L870" s="83"/>
    </row>
    <row r="871" spans="12:12" x14ac:dyDescent="0.2">
      <c r="L871" s="83"/>
    </row>
    <row r="872" spans="12:12" x14ac:dyDescent="0.2">
      <c r="L872" s="83"/>
    </row>
    <row r="873" spans="12:12" x14ac:dyDescent="0.2">
      <c r="L873" s="83"/>
    </row>
    <row r="874" spans="12:12" x14ac:dyDescent="0.2">
      <c r="L874" s="83"/>
    </row>
    <row r="875" spans="12:12" x14ac:dyDescent="0.2">
      <c r="L875" s="83"/>
    </row>
    <row r="876" spans="12:12" x14ac:dyDescent="0.2">
      <c r="L876" s="83"/>
    </row>
    <row r="877" spans="12:12" x14ac:dyDescent="0.2">
      <c r="L877" s="83"/>
    </row>
    <row r="878" spans="12:12" x14ac:dyDescent="0.2">
      <c r="L878" s="83"/>
    </row>
    <row r="879" spans="12:12" x14ac:dyDescent="0.2">
      <c r="L879" s="83"/>
    </row>
    <row r="880" spans="12:12" x14ac:dyDescent="0.2">
      <c r="L880" s="83"/>
    </row>
    <row r="881" spans="12:12" x14ac:dyDescent="0.2">
      <c r="L881" s="83"/>
    </row>
    <row r="882" spans="12:12" x14ac:dyDescent="0.2">
      <c r="L882" s="83"/>
    </row>
    <row r="883" spans="12:12" x14ac:dyDescent="0.2">
      <c r="L883" s="83"/>
    </row>
    <row r="884" spans="12:12" x14ac:dyDescent="0.2">
      <c r="L884" s="83"/>
    </row>
    <row r="885" spans="12:12" x14ac:dyDescent="0.2">
      <c r="L885" s="83"/>
    </row>
    <row r="886" spans="12:12" x14ac:dyDescent="0.2">
      <c r="L886" s="83"/>
    </row>
    <row r="887" spans="12:12" x14ac:dyDescent="0.2">
      <c r="L887" s="83"/>
    </row>
    <row r="888" spans="12:12" x14ac:dyDescent="0.2">
      <c r="L888" s="83"/>
    </row>
    <row r="889" spans="12:12" x14ac:dyDescent="0.2">
      <c r="L889" s="83"/>
    </row>
    <row r="890" spans="12:12" x14ac:dyDescent="0.2">
      <c r="L890" s="83"/>
    </row>
    <row r="891" spans="12:12" x14ac:dyDescent="0.2">
      <c r="L891" s="83"/>
    </row>
    <row r="892" spans="12:12" x14ac:dyDescent="0.2">
      <c r="L892" s="83"/>
    </row>
    <row r="893" spans="12:12" x14ac:dyDescent="0.2">
      <c r="L893" s="83"/>
    </row>
    <row r="894" spans="12:12" x14ac:dyDescent="0.2">
      <c r="L894" s="83"/>
    </row>
    <row r="895" spans="12:12" x14ac:dyDescent="0.2">
      <c r="L895" s="83"/>
    </row>
    <row r="896" spans="12:12" x14ac:dyDescent="0.2">
      <c r="L896" s="83"/>
    </row>
    <row r="897" spans="12:12" x14ac:dyDescent="0.2">
      <c r="L897" s="83"/>
    </row>
    <row r="898" spans="12:12" x14ac:dyDescent="0.2">
      <c r="L898" s="83"/>
    </row>
    <row r="899" spans="12:12" x14ac:dyDescent="0.2">
      <c r="L899" s="83"/>
    </row>
    <row r="900" spans="12:12" x14ac:dyDescent="0.2">
      <c r="L900" s="83"/>
    </row>
    <row r="901" spans="12:12" x14ac:dyDescent="0.2">
      <c r="L901" s="83"/>
    </row>
    <row r="902" spans="12:12" x14ac:dyDescent="0.2">
      <c r="L902" s="83"/>
    </row>
    <row r="903" spans="12:12" x14ac:dyDescent="0.2">
      <c r="L903" s="83"/>
    </row>
    <row r="904" spans="12:12" x14ac:dyDescent="0.2">
      <c r="L904" s="83"/>
    </row>
    <row r="905" spans="12:12" x14ac:dyDescent="0.2">
      <c r="L905" s="83"/>
    </row>
    <row r="906" spans="12:12" x14ac:dyDescent="0.2">
      <c r="L906" s="83"/>
    </row>
    <row r="907" spans="12:12" x14ac:dyDescent="0.2">
      <c r="L907" s="83"/>
    </row>
    <row r="908" spans="12:12" x14ac:dyDescent="0.2">
      <c r="L908" s="83"/>
    </row>
    <row r="909" spans="12:12" x14ac:dyDescent="0.2">
      <c r="L909" s="83"/>
    </row>
    <row r="910" spans="12:12" x14ac:dyDescent="0.2">
      <c r="L910" s="83"/>
    </row>
    <row r="911" spans="12:12" x14ac:dyDescent="0.2">
      <c r="L911" s="83"/>
    </row>
    <row r="912" spans="12:12" x14ac:dyDescent="0.2">
      <c r="L912" s="83"/>
    </row>
    <row r="913" spans="12:12" x14ac:dyDescent="0.2">
      <c r="L913" s="83"/>
    </row>
    <row r="914" spans="12:12" x14ac:dyDescent="0.2">
      <c r="L914" s="83"/>
    </row>
    <row r="915" spans="12:12" x14ac:dyDescent="0.2">
      <c r="L915" s="83"/>
    </row>
    <row r="916" spans="12:12" x14ac:dyDescent="0.2">
      <c r="L916" s="83"/>
    </row>
    <row r="917" spans="12:12" x14ac:dyDescent="0.2">
      <c r="L917" s="83"/>
    </row>
    <row r="918" spans="12:12" x14ac:dyDescent="0.2">
      <c r="L918" s="83"/>
    </row>
    <row r="919" spans="12:12" x14ac:dyDescent="0.2">
      <c r="L919" s="83"/>
    </row>
    <row r="920" spans="12:12" x14ac:dyDescent="0.2">
      <c r="L920" s="83"/>
    </row>
    <row r="921" spans="12:12" x14ac:dyDescent="0.2">
      <c r="L921" s="83"/>
    </row>
    <row r="922" spans="12:12" x14ac:dyDescent="0.2">
      <c r="L922" s="83"/>
    </row>
    <row r="923" spans="12:12" x14ac:dyDescent="0.2">
      <c r="L923" s="83"/>
    </row>
    <row r="924" spans="12:12" x14ac:dyDescent="0.2">
      <c r="L924" s="83"/>
    </row>
    <row r="925" spans="12:12" x14ac:dyDescent="0.2">
      <c r="L925" s="83"/>
    </row>
    <row r="926" spans="12:12" x14ac:dyDescent="0.2">
      <c r="L926" s="83"/>
    </row>
    <row r="927" spans="12:12" x14ac:dyDescent="0.2">
      <c r="L927" s="83"/>
    </row>
    <row r="928" spans="12:12" x14ac:dyDescent="0.2">
      <c r="L928" s="83"/>
    </row>
    <row r="929" spans="12:12" x14ac:dyDescent="0.2">
      <c r="L929" s="83"/>
    </row>
    <row r="930" spans="12:12" x14ac:dyDescent="0.2">
      <c r="L930" s="83"/>
    </row>
    <row r="931" spans="12:12" x14ac:dyDescent="0.2">
      <c r="L931" s="83"/>
    </row>
    <row r="932" spans="12:12" x14ac:dyDescent="0.2">
      <c r="L932" s="83"/>
    </row>
    <row r="933" spans="12:12" x14ac:dyDescent="0.2">
      <c r="L933" s="83"/>
    </row>
    <row r="934" spans="12:12" x14ac:dyDescent="0.2">
      <c r="L934" s="83"/>
    </row>
    <row r="935" spans="12:12" x14ac:dyDescent="0.2">
      <c r="L935" s="83"/>
    </row>
    <row r="936" spans="12:12" x14ac:dyDescent="0.2">
      <c r="L936" s="83"/>
    </row>
    <row r="937" spans="12:12" x14ac:dyDescent="0.2">
      <c r="L937" s="83"/>
    </row>
    <row r="938" spans="12:12" x14ac:dyDescent="0.2">
      <c r="L938" s="83"/>
    </row>
    <row r="939" spans="12:12" x14ac:dyDescent="0.2">
      <c r="L939" s="83"/>
    </row>
    <row r="940" spans="12:12" x14ac:dyDescent="0.2">
      <c r="L940" s="83"/>
    </row>
    <row r="941" spans="12:12" x14ac:dyDescent="0.2">
      <c r="L941" s="83"/>
    </row>
    <row r="942" spans="12:12" x14ac:dyDescent="0.2">
      <c r="L942" s="83"/>
    </row>
    <row r="943" spans="12:12" x14ac:dyDescent="0.2">
      <c r="L943" s="83"/>
    </row>
    <row r="944" spans="12:12" x14ac:dyDescent="0.2">
      <c r="L944" s="83"/>
    </row>
    <row r="945" spans="12:12" x14ac:dyDescent="0.2">
      <c r="L945" s="83"/>
    </row>
    <row r="946" spans="12:12" x14ac:dyDescent="0.2">
      <c r="L946" s="83"/>
    </row>
    <row r="947" spans="12:12" x14ac:dyDescent="0.2">
      <c r="L947" s="83"/>
    </row>
    <row r="948" spans="12:12" x14ac:dyDescent="0.2">
      <c r="L948" s="83"/>
    </row>
    <row r="949" spans="12:12" x14ac:dyDescent="0.2">
      <c r="L949" s="83"/>
    </row>
    <row r="950" spans="12:12" x14ac:dyDescent="0.2">
      <c r="L950" s="83"/>
    </row>
    <row r="951" spans="12:12" x14ac:dyDescent="0.2">
      <c r="L951" s="83"/>
    </row>
    <row r="952" spans="12:12" x14ac:dyDescent="0.2">
      <c r="L952" s="83"/>
    </row>
    <row r="953" spans="12:12" x14ac:dyDescent="0.2">
      <c r="L953" s="83"/>
    </row>
    <row r="954" spans="12:12" x14ac:dyDescent="0.2">
      <c r="L954" s="83"/>
    </row>
    <row r="955" spans="12:12" x14ac:dyDescent="0.2">
      <c r="L955" s="83"/>
    </row>
    <row r="956" spans="12:12" x14ac:dyDescent="0.2">
      <c r="L956" s="83"/>
    </row>
    <row r="957" spans="12:12" x14ac:dyDescent="0.2">
      <c r="L957" s="83"/>
    </row>
    <row r="958" spans="12:12" x14ac:dyDescent="0.2">
      <c r="L958" s="83"/>
    </row>
    <row r="959" spans="12:12" x14ac:dyDescent="0.2">
      <c r="L959" s="83"/>
    </row>
    <row r="960" spans="12:12" x14ac:dyDescent="0.2">
      <c r="L960" s="83"/>
    </row>
    <row r="961" spans="12:12" x14ac:dyDescent="0.2">
      <c r="L961" s="83"/>
    </row>
    <row r="962" spans="12:12" x14ac:dyDescent="0.2">
      <c r="L962" s="83"/>
    </row>
    <row r="963" spans="12:12" x14ac:dyDescent="0.2">
      <c r="L963" s="83"/>
    </row>
    <row r="964" spans="12:12" x14ac:dyDescent="0.2">
      <c r="L964" s="83"/>
    </row>
    <row r="965" spans="12:12" x14ac:dyDescent="0.2">
      <c r="L965" s="83"/>
    </row>
    <row r="966" spans="12:12" x14ac:dyDescent="0.2">
      <c r="L966" s="83"/>
    </row>
    <row r="967" spans="12:12" x14ac:dyDescent="0.2">
      <c r="L967" s="83"/>
    </row>
    <row r="968" spans="12:12" x14ac:dyDescent="0.2">
      <c r="L968" s="83"/>
    </row>
    <row r="969" spans="12:12" x14ac:dyDescent="0.2">
      <c r="L969" s="83"/>
    </row>
    <row r="970" spans="12:12" x14ac:dyDescent="0.2">
      <c r="L970" s="83"/>
    </row>
    <row r="971" spans="12:12" x14ac:dyDescent="0.2">
      <c r="L971" s="83"/>
    </row>
    <row r="972" spans="12:12" x14ac:dyDescent="0.2">
      <c r="L972" s="83"/>
    </row>
    <row r="973" spans="12:12" x14ac:dyDescent="0.2">
      <c r="L973" s="83"/>
    </row>
    <row r="974" spans="12:12" x14ac:dyDescent="0.2">
      <c r="L974" s="83"/>
    </row>
    <row r="975" spans="12:12" x14ac:dyDescent="0.2">
      <c r="L975" s="83"/>
    </row>
    <row r="976" spans="12:12" x14ac:dyDescent="0.2">
      <c r="L976" s="83"/>
    </row>
    <row r="977" spans="12:12" x14ac:dyDescent="0.2">
      <c r="L977" s="83"/>
    </row>
    <row r="978" spans="12:12" x14ac:dyDescent="0.2">
      <c r="L978" s="83"/>
    </row>
    <row r="979" spans="12:12" x14ac:dyDescent="0.2">
      <c r="L979" s="83"/>
    </row>
    <row r="980" spans="12:12" x14ac:dyDescent="0.2">
      <c r="L980" s="83"/>
    </row>
    <row r="981" spans="12:12" x14ac:dyDescent="0.2">
      <c r="L981" s="83"/>
    </row>
    <row r="982" spans="12:12" x14ac:dyDescent="0.2">
      <c r="L982" s="83"/>
    </row>
    <row r="983" spans="12:12" x14ac:dyDescent="0.2">
      <c r="L983" s="83"/>
    </row>
    <row r="984" spans="12:12" x14ac:dyDescent="0.2">
      <c r="L984" s="83"/>
    </row>
    <row r="985" spans="12:12" x14ac:dyDescent="0.2">
      <c r="L985" s="83"/>
    </row>
    <row r="986" spans="12:12" x14ac:dyDescent="0.2">
      <c r="L986" s="83"/>
    </row>
    <row r="987" spans="12:12" x14ac:dyDescent="0.2">
      <c r="L987" s="83"/>
    </row>
    <row r="988" spans="12:12" x14ac:dyDescent="0.2">
      <c r="L988" s="83"/>
    </row>
    <row r="989" spans="12:12" x14ac:dyDescent="0.2">
      <c r="L989" s="83"/>
    </row>
    <row r="990" spans="12:12" x14ac:dyDescent="0.2">
      <c r="L990" s="83"/>
    </row>
    <row r="991" spans="12:12" x14ac:dyDescent="0.2">
      <c r="L991" s="83"/>
    </row>
  </sheetData>
  <mergeCells count="374">
    <mergeCell ref="Z107:Z117"/>
    <mergeCell ref="AA107:AA117"/>
    <mergeCell ref="T107:T117"/>
    <mergeCell ref="U107:U117"/>
    <mergeCell ref="V107:V117"/>
    <mergeCell ref="C118:C128"/>
    <mergeCell ref="D118:D128"/>
    <mergeCell ref="E118:E128"/>
    <mergeCell ref="F118:F128"/>
    <mergeCell ref="G118:G128"/>
    <mergeCell ref="H118:H128"/>
    <mergeCell ref="Z129:Z139"/>
    <mergeCell ref="AA129:AA139"/>
    <mergeCell ref="G27:L27"/>
    <mergeCell ref="T129:T139"/>
    <mergeCell ref="U129:U139"/>
    <mergeCell ref="V129:V139"/>
    <mergeCell ref="W129:W139"/>
    <mergeCell ref="X129:X139"/>
    <mergeCell ref="Y129:Y139"/>
    <mergeCell ref="G129:G139"/>
    <mergeCell ref="H129:H139"/>
    <mergeCell ref="P129:P139"/>
    <mergeCell ref="Q129:Q139"/>
    <mergeCell ref="R129:R139"/>
    <mergeCell ref="S129:S139"/>
    <mergeCell ref="Y118:Y128"/>
    <mergeCell ref="Z118:Z128"/>
    <mergeCell ref="AA118:AA128"/>
    <mergeCell ref="Y107:Y117"/>
    <mergeCell ref="G107:G117"/>
    <mergeCell ref="H107:H117"/>
    <mergeCell ref="P107:P117"/>
    <mergeCell ref="Q107:Q117"/>
    <mergeCell ref="R107:R117"/>
    <mergeCell ref="S107:S117"/>
    <mergeCell ref="A129:A139"/>
    <mergeCell ref="B129:B139"/>
    <mergeCell ref="C129:C139"/>
    <mergeCell ref="D129:D139"/>
    <mergeCell ref="E129:E139"/>
    <mergeCell ref="F129:F139"/>
    <mergeCell ref="V118:V128"/>
    <mergeCell ref="W118:W128"/>
    <mergeCell ref="X118:X128"/>
    <mergeCell ref="P118:P128"/>
    <mergeCell ref="Q118:Q128"/>
    <mergeCell ref="R118:R128"/>
    <mergeCell ref="S118:S128"/>
    <mergeCell ref="T118:T128"/>
    <mergeCell ref="U118:U128"/>
    <mergeCell ref="A118:A128"/>
    <mergeCell ref="B118:B128"/>
    <mergeCell ref="A107:A117"/>
    <mergeCell ref="B107:B117"/>
    <mergeCell ref="C107:C117"/>
    <mergeCell ref="D107:D117"/>
    <mergeCell ref="E107:E117"/>
    <mergeCell ref="F107:F117"/>
    <mergeCell ref="V96:V106"/>
    <mergeCell ref="W96:W106"/>
    <mergeCell ref="X96:X106"/>
    <mergeCell ref="W107:W117"/>
    <mergeCell ref="X107:X117"/>
    <mergeCell ref="Y96:Y106"/>
    <mergeCell ref="Z96:Z106"/>
    <mergeCell ref="AA96:AA106"/>
    <mergeCell ref="P96:P106"/>
    <mergeCell ref="Q96:Q106"/>
    <mergeCell ref="R96:R106"/>
    <mergeCell ref="S96:S106"/>
    <mergeCell ref="T96:T106"/>
    <mergeCell ref="U96:U106"/>
    <mergeCell ref="G95:H95"/>
    <mergeCell ref="A96:A106"/>
    <mergeCell ref="B96:B106"/>
    <mergeCell ref="C96:C106"/>
    <mergeCell ref="D96:D106"/>
    <mergeCell ref="E96:E106"/>
    <mergeCell ref="F96:F106"/>
    <mergeCell ref="G96:G106"/>
    <mergeCell ref="H96:H106"/>
    <mergeCell ref="W84:W94"/>
    <mergeCell ref="X84:X94"/>
    <mergeCell ref="Y84:Y94"/>
    <mergeCell ref="Z84:Z94"/>
    <mergeCell ref="AA84:AA94"/>
    <mergeCell ref="P84:P94"/>
    <mergeCell ref="Q84:Q94"/>
    <mergeCell ref="R84:R94"/>
    <mergeCell ref="S84:S94"/>
    <mergeCell ref="T84:T94"/>
    <mergeCell ref="U84:U94"/>
    <mergeCell ref="G84:G94"/>
    <mergeCell ref="H84:H94"/>
    <mergeCell ref="A84:A94"/>
    <mergeCell ref="B84:B94"/>
    <mergeCell ref="C84:C94"/>
    <mergeCell ref="D84:D94"/>
    <mergeCell ref="E84:E94"/>
    <mergeCell ref="F84:F94"/>
    <mergeCell ref="V73:V83"/>
    <mergeCell ref="G73:G83"/>
    <mergeCell ref="H73:H83"/>
    <mergeCell ref="A73:A83"/>
    <mergeCell ref="B73:B83"/>
    <mergeCell ref="C73:C83"/>
    <mergeCell ref="D73:D83"/>
    <mergeCell ref="E73:E83"/>
    <mergeCell ref="F73:F83"/>
    <mergeCell ref="V84:V94"/>
    <mergeCell ref="W73:W83"/>
    <mergeCell ref="X73:X83"/>
    <mergeCell ref="Y73:Y83"/>
    <mergeCell ref="Z73:Z83"/>
    <mergeCell ref="AA73:AA83"/>
    <mergeCell ref="P73:P83"/>
    <mergeCell ref="Q73:Q83"/>
    <mergeCell ref="R73:R83"/>
    <mergeCell ref="S73:S83"/>
    <mergeCell ref="T73:T83"/>
    <mergeCell ref="U73:U83"/>
    <mergeCell ref="W62:W72"/>
    <mergeCell ref="X62:X72"/>
    <mergeCell ref="Y62:Y72"/>
    <mergeCell ref="Z62:Z72"/>
    <mergeCell ref="AA62:AA72"/>
    <mergeCell ref="P62:P72"/>
    <mergeCell ref="Q62:Q72"/>
    <mergeCell ref="R62:R72"/>
    <mergeCell ref="S62:S72"/>
    <mergeCell ref="T62:T72"/>
    <mergeCell ref="U62:U72"/>
    <mergeCell ref="G62:G72"/>
    <mergeCell ref="H62:H72"/>
    <mergeCell ref="A62:A72"/>
    <mergeCell ref="B62:B72"/>
    <mergeCell ref="C62:C72"/>
    <mergeCell ref="D62:D72"/>
    <mergeCell ref="E62:E72"/>
    <mergeCell ref="F62:F72"/>
    <mergeCell ref="V51:V61"/>
    <mergeCell ref="V62:V72"/>
    <mergeCell ref="W51:W61"/>
    <mergeCell ref="X51:X61"/>
    <mergeCell ref="Y51:Y61"/>
    <mergeCell ref="Z51:Z61"/>
    <mergeCell ref="AA51:AA61"/>
    <mergeCell ref="P51:P61"/>
    <mergeCell ref="Q51:Q61"/>
    <mergeCell ref="R51:R61"/>
    <mergeCell ref="S51:S61"/>
    <mergeCell ref="T51:T61"/>
    <mergeCell ref="U51:U61"/>
    <mergeCell ref="G50:I50"/>
    <mergeCell ref="G51:G61"/>
    <mergeCell ref="H51:H61"/>
    <mergeCell ref="A51:A61"/>
    <mergeCell ref="B51:B61"/>
    <mergeCell ref="C51:C61"/>
    <mergeCell ref="D51:D61"/>
    <mergeCell ref="E51:E61"/>
    <mergeCell ref="F51:F61"/>
    <mergeCell ref="A48:B48"/>
    <mergeCell ref="M48:O48"/>
    <mergeCell ref="A49:I49"/>
    <mergeCell ref="U45:U47"/>
    <mergeCell ref="V45:V47"/>
    <mergeCell ref="W45:W47"/>
    <mergeCell ref="X45:X47"/>
    <mergeCell ref="Y45:Y47"/>
    <mergeCell ref="Z45:Z47"/>
    <mergeCell ref="J45:K45"/>
    <mergeCell ref="P45:P47"/>
    <mergeCell ref="Q45:Q47"/>
    <mergeCell ref="R45:R47"/>
    <mergeCell ref="S45:S47"/>
    <mergeCell ref="T45:T47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W39:W44"/>
    <mergeCell ref="X39:X44"/>
    <mergeCell ref="Y39:Y44"/>
    <mergeCell ref="Z39:Z44"/>
    <mergeCell ref="AA39:AA44"/>
    <mergeCell ref="J40:K40"/>
    <mergeCell ref="J41:K41"/>
    <mergeCell ref="J42:K42"/>
    <mergeCell ref="J43:K43"/>
    <mergeCell ref="J44:K44"/>
    <mergeCell ref="Q39:Q44"/>
    <mergeCell ref="R39:R44"/>
    <mergeCell ref="S39:S44"/>
    <mergeCell ref="T39:T44"/>
    <mergeCell ref="U39:U44"/>
    <mergeCell ref="V39:V44"/>
    <mergeCell ref="AA45:AA47"/>
    <mergeCell ref="J46:K46"/>
    <mergeCell ref="J47:K47"/>
    <mergeCell ref="F39:F44"/>
    <mergeCell ref="G39:G44"/>
    <mergeCell ref="H39:H44"/>
    <mergeCell ref="I39:I44"/>
    <mergeCell ref="J39:K39"/>
    <mergeCell ref="P39:P44"/>
    <mergeCell ref="AA35:AA38"/>
    <mergeCell ref="J36:K36"/>
    <mergeCell ref="J37:K37"/>
    <mergeCell ref="J38:K38"/>
    <mergeCell ref="Y35:Y38"/>
    <mergeCell ref="Z35:Z38"/>
    <mergeCell ref="A39:A44"/>
    <mergeCell ref="B39:B44"/>
    <mergeCell ref="C39:C44"/>
    <mergeCell ref="D39:D44"/>
    <mergeCell ref="E39:E44"/>
    <mergeCell ref="U35:U38"/>
    <mergeCell ref="V35:V38"/>
    <mergeCell ref="W35:W38"/>
    <mergeCell ref="X35:X38"/>
    <mergeCell ref="J35:K35"/>
    <mergeCell ref="P35:P38"/>
    <mergeCell ref="Q35:Q38"/>
    <mergeCell ref="R35:R38"/>
    <mergeCell ref="S35:S38"/>
    <mergeCell ref="T35:T38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Z29:Z34"/>
    <mergeCell ref="AA29:AA34"/>
    <mergeCell ref="J30:K30"/>
    <mergeCell ref="J31:K31"/>
    <mergeCell ref="J32:K32"/>
    <mergeCell ref="J33:K33"/>
    <mergeCell ref="J34:K34"/>
    <mergeCell ref="T29:T34"/>
    <mergeCell ref="U29:U34"/>
    <mergeCell ref="V29:V34"/>
    <mergeCell ref="W29:W34"/>
    <mergeCell ref="X29:X34"/>
    <mergeCell ref="Y29:Y34"/>
    <mergeCell ref="I29:I34"/>
    <mergeCell ref="J29:K29"/>
    <mergeCell ref="P29:P34"/>
    <mergeCell ref="Q29:Q34"/>
    <mergeCell ref="R29:R34"/>
    <mergeCell ref="S29:S34"/>
    <mergeCell ref="M27:O27"/>
    <mergeCell ref="A29:A34"/>
    <mergeCell ref="B29:B34"/>
    <mergeCell ref="C29:C34"/>
    <mergeCell ref="D29:D34"/>
    <mergeCell ref="E29:E34"/>
    <mergeCell ref="F29:F34"/>
    <mergeCell ref="G29:G34"/>
    <mergeCell ref="H29:H34"/>
    <mergeCell ref="J25:K25"/>
    <mergeCell ref="J26:K26"/>
    <mergeCell ref="A27:B28"/>
    <mergeCell ref="C27:C28"/>
    <mergeCell ref="D27:D28"/>
    <mergeCell ref="E27:E28"/>
    <mergeCell ref="F27:F28"/>
    <mergeCell ref="V23:V26"/>
    <mergeCell ref="W23:W26"/>
    <mergeCell ref="A23:A26"/>
    <mergeCell ref="B23:B26"/>
    <mergeCell ref="C23:C26"/>
    <mergeCell ref="D23:D26"/>
    <mergeCell ref="E23:E26"/>
    <mergeCell ref="F23:F26"/>
    <mergeCell ref="G23:I26"/>
    <mergeCell ref="J23:K23"/>
    <mergeCell ref="J24:K24"/>
    <mergeCell ref="X23:X26"/>
    <mergeCell ref="Y23:Y26"/>
    <mergeCell ref="Z23:Z26"/>
    <mergeCell ref="AA23:AA26"/>
    <mergeCell ref="P23:P26"/>
    <mergeCell ref="Q23:Q26"/>
    <mergeCell ref="R23:R26"/>
    <mergeCell ref="S23:S26"/>
    <mergeCell ref="T23:T26"/>
    <mergeCell ref="U23:U26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21:A22"/>
    <mergeCell ref="B21:B22"/>
    <mergeCell ref="C21:C22"/>
    <mergeCell ref="D21:D22"/>
    <mergeCell ref="E21:E22"/>
    <mergeCell ref="F21:F22"/>
    <mergeCell ref="G21:I22"/>
    <mergeCell ref="J21:K21"/>
    <mergeCell ref="J22:K22"/>
    <mergeCell ref="V14:V20"/>
    <mergeCell ref="W14:W20"/>
    <mergeCell ref="X14:X20"/>
    <mergeCell ref="Y14:Y20"/>
    <mergeCell ref="Z14:Z20"/>
    <mergeCell ref="AA14:AA20"/>
    <mergeCell ref="P14:P20"/>
    <mergeCell ref="Q14:Q20"/>
    <mergeCell ref="R14:R20"/>
    <mergeCell ref="S14:S20"/>
    <mergeCell ref="T14:T20"/>
    <mergeCell ref="U14:U20"/>
    <mergeCell ref="A14:A20"/>
    <mergeCell ref="B14:B20"/>
    <mergeCell ref="C14:C20"/>
    <mergeCell ref="D14:D20"/>
    <mergeCell ref="E14:E20"/>
    <mergeCell ref="F14:F20"/>
    <mergeCell ref="G14:I20"/>
    <mergeCell ref="J14:K14"/>
    <mergeCell ref="J15:J20"/>
    <mergeCell ref="V11:V13"/>
    <mergeCell ref="W11:W13"/>
    <mergeCell ref="X11:X13"/>
    <mergeCell ref="Y11:Y13"/>
    <mergeCell ref="Z11:Z13"/>
    <mergeCell ref="AA11:AA13"/>
    <mergeCell ref="P11:P13"/>
    <mergeCell ref="Q11:Q13"/>
    <mergeCell ref="R11:R13"/>
    <mergeCell ref="S11:S13"/>
    <mergeCell ref="T11:T13"/>
    <mergeCell ref="U11:U13"/>
    <mergeCell ref="A11:A13"/>
    <mergeCell ref="B11:B13"/>
    <mergeCell ref="C11:C13"/>
    <mergeCell ref="D11:D13"/>
    <mergeCell ref="E11:E13"/>
    <mergeCell ref="F11:F13"/>
    <mergeCell ref="G11:I13"/>
    <mergeCell ref="G8:I8"/>
    <mergeCell ref="A9:B9"/>
    <mergeCell ref="G9:I9"/>
    <mergeCell ref="G10:I10"/>
    <mergeCell ref="P6:P7"/>
    <mergeCell ref="Q6:S6"/>
    <mergeCell ref="T6:T7"/>
    <mergeCell ref="U6:W6"/>
    <mergeCell ref="X6:X7"/>
    <mergeCell ref="Y6:AA6"/>
    <mergeCell ref="A3:O3"/>
    <mergeCell ref="A6:A7"/>
    <mergeCell ref="L6:L7"/>
    <mergeCell ref="M6:O6"/>
    <mergeCell ref="B6:K7"/>
  </mergeCells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Buget 2014</vt:lpstr>
      <vt:lpstr>'Buget 2014'!Zona_de_imprimat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Sparchez</dc:creator>
  <cp:lastModifiedBy>Nicoleta Sparchez</cp:lastModifiedBy>
  <cp:lastPrinted>2014-02-27T14:03:20Z</cp:lastPrinted>
  <dcterms:created xsi:type="dcterms:W3CDTF">2012-07-04T05:30:35Z</dcterms:created>
  <dcterms:modified xsi:type="dcterms:W3CDTF">2014-02-27T14:03:23Z</dcterms:modified>
</cp:coreProperties>
</file>